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原表" sheetId="1" r:id="rId1"/>
  </sheets>
  <definedNames>
    <definedName name="_xlnm.Print_Titles" localSheetId="0">原表!$4:$4</definedName>
  </definedNames>
  <calcPr calcId="144525"/>
</workbook>
</file>

<file path=xl/sharedStrings.xml><?xml version="1.0" encoding="utf-8"?>
<sst xmlns="http://schemas.openxmlformats.org/spreadsheetml/2006/main" count="147" uniqueCount="132">
  <si>
    <t>附件：</t>
  </si>
  <si>
    <t>提前下达2025年省级财政衔接推进乡村振兴补助资金分配情况表</t>
  </si>
  <si>
    <t>单位：万元</t>
  </si>
  <si>
    <t>单位</t>
  </si>
  <si>
    <t>合计</t>
  </si>
  <si>
    <t>巩固拓展脱贫攻坚成果和乡村振兴任务</t>
  </si>
  <si>
    <t>以工代赈任务</t>
  </si>
  <si>
    <t>少数民族发展任务</t>
  </si>
  <si>
    <t>欠发达国有农场巩固提升任务</t>
  </si>
  <si>
    <t>欠发达国有林场巩固提升任务</t>
  </si>
  <si>
    <t>备注</t>
  </si>
  <si>
    <t>其中：发展新型农村集体经济</t>
  </si>
  <si>
    <t>全省合计</t>
  </si>
  <si>
    <t>合肥市合计</t>
  </si>
  <si>
    <t>市本级</t>
  </si>
  <si>
    <t>巢湖市</t>
  </si>
  <si>
    <t>长丰县</t>
  </si>
  <si>
    <t>肥东县</t>
  </si>
  <si>
    <t>肥西县</t>
  </si>
  <si>
    <t>庐江县</t>
  </si>
  <si>
    <t>蜀山区</t>
  </si>
  <si>
    <t>庐阳区</t>
  </si>
  <si>
    <t>包河区</t>
  </si>
  <si>
    <t>淮北市合计</t>
  </si>
  <si>
    <t>濉溪县</t>
  </si>
  <si>
    <t>烈山区</t>
  </si>
  <si>
    <t>亳州市合计</t>
  </si>
  <si>
    <t>涡阳县</t>
  </si>
  <si>
    <t>蒙城县</t>
  </si>
  <si>
    <t>利辛县</t>
  </si>
  <si>
    <t>谯城区</t>
  </si>
  <si>
    <t>宿州市合计</t>
  </si>
  <si>
    <t>砀山县</t>
  </si>
  <si>
    <t>萧县</t>
  </si>
  <si>
    <t>灵璧县</t>
  </si>
  <si>
    <t>泗县</t>
  </si>
  <si>
    <t>埇桥区</t>
  </si>
  <si>
    <t>蚌埠市合计</t>
  </si>
  <si>
    <t>怀远县</t>
  </si>
  <si>
    <t>五河县</t>
  </si>
  <si>
    <t>固镇县</t>
  </si>
  <si>
    <t>龙子湖区</t>
  </si>
  <si>
    <t>禹会区</t>
  </si>
  <si>
    <t>淮上区</t>
  </si>
  <si>
    <t>阜阳市合计</t>
  </si>
  <si>
    <t>界首市</t>
  </si>
  <si>
    <t>临泉县</t>
  </si>
  <si>
    <t>太和县</t>
  </si>
  <si>
    <t>阜南县</t>
  </si>
  <si>
    <t>颍上县</t>
  </si>
  <si>
    <t>颍州区</t>
  </si>
  <si>
    <t>颍东区</t>
  </si>
  <si>
    <t>颍泉区</t>
  </si>
  <si>
    <t>淮南市合计</t>
  </si>
  <si>
    <t>凤台县</t>
  </si>
  <si>
    <t>寿县</t>
  </si>
  <si>
    <t>毛集实验区</t>
  </si>
  <si>
    <t>潘集区</t>
  </si>
  <si>
    <t>大通区</t>
  </si>
  <si>
    <t>田家庵区</t>
  </si>
  <si>
    <t>谢家集区</t>
  </si>
  <si>
    <t>八公山区</t>
  </si>
  <si>
    <t>滁州市合计</t>
  </si>
  <si>
    <t>明光市</t>
  </si>
  <si>
    <t>来安县</t>
  </si>
  <si>
    <t>全椒县</t>
  </si>
  <si>
    <t>定远县</t>
  </si>
  <si>
    <t>凤阳县</t>
  </si>
  <si>
    <t>天长市</t>
  </si>
  <si>
    <t>南谯区</t>
  </si>
  <si>
    <t>琅琊区</t>
  </si>
  <si>
    <t>六安市合计</t>
  </si>
  <si>
    <t>霍邱县</t>
  </si>
  <si>
    <t>舒城县</t>
  </si>
  <si>
    <t>金寨县</t>
  </si>
  <si>
    <t>霍山县</t>
  </si>
  <si>
    <t>金安区</t>
  </si>
  <si>
    <t>裕安区</t>
  </si>
  <si>
    <t>叶集区</t>
  </si>
  <si>
    <t>马鞍山市合计</t>
  </si>
  <si>
    <t>少数民族任务郑蒲港新区42万</t>
  </si>
  <si>
    <t>含山县</t>
  </si>
  <si>
    <t>和县</t>
  </si>
  <si>
    <t>当涂县</t>
  </si>
  <si>
    <t>雨山区</t>
  </si>
  <si>
    <t>博望区</t>
  </si>
  <si>
    <t>花山区</t>
  </si>
  <si>
    <t>芜湖市合计</t>
  </si>
  <si>
    <t>南陵县</t>
  </si>
  <si>
    <t>无为市</t>
  </si>
  <si>
    <t>鸠江区</t>
  </si>
  <si>
    <t>弋江区</t>
  </si>
  <si>
    <t>湾沚区</t>
  </si>
  <si>
    <t>繁昌区</t>
  </si>
  <si>
    <t>宣城市合计</t>
  </si>
  <si>
    <t>宁国市</t>
  </si>
  <si>
    <t>郎溪县</t>
  </si>
  <si>
    <t>广德市</t>
  </si>
  <si>
    <t>泾县</t>
  </si>
  <si>
    <t>绩溪县</t>
  </si>
  <si>
    <t>旌德县</t>
  </si>
  <si>
    <t>宣州区</t>
  </si>
  <si>
    <t>铜陵市合计</t>
  </si>
  <si>
    <t>枞阳县</t>
  </si>
  <si>
    <t>郊区</t>
  </si>
  <si>
    <t>义安区</t>
  </si>
  <si>
    <t>池州市合计</t>
  </si>
  <si>
    <t>东至县</t>
  </si>
  <si>
    <t>石台县</t>
  </si>
  <si>
    <t>青阳县</t>
  </si>
  <si>
    <t>贵池区</t>
  </si>
  <si>
    <t>安庆市合计</t>
  </si>
  <si>
    <t>桐城市</t>
  </si>
  <si>
    <t>怀宁县</t>
  </si>
  <si>
    <t>宜秀区</t>
  </si>
  <si>
    <t>潜山市</t>
  </si>
  <si>
    <t>太湖县</t>
  </si>
  <si>
    <t>宿松县</t>
  </si>
  <si>
    <t>望江县</t>
  </si>
  <si>
    <t>岳西县</t>
  </si>
  <si>
    <t>迎江区</t>
  </si>
  <si>
    <t>大观区</t>
  </si>
  <si>
    <t>黄山市合计</t>
  </si>
  <si>
    <t>歙县</t>
  </si>
  <si>
    <t>休宁县</t>
  </si>
  <si>
    <t>黟县</t>
  </si>
  <si>
    <t>祁门县</t>
  </si>
  <si>
    <t>黄山区</t>
  </si>
  <si>
    <t>徽州区</t>
  </si>
  <si>
    <t>屯溪区</t>
  </si>
  <si>
    <t>省本级合计</t>
  </si>
  <si>
    <t>省农垦局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</si>
</sst>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_ "/>
    <numFmt numFmtId="41" formatCode="_ * #,##0_ ;_ * \-#,##0_ ;_ * &quot;-&quot;_ ;_ @_ "/>
    <numFmt numFmtId="43" formatCode="_ * #,##0.00_ ;_ * \-#,##0.00_ ;_ * &quot;-&quot;??_ ;_ @_ "/>
  </numFmts>
  <fonts count="29">
    <font>
      <sz val="11"/>
      <color indexed="8"/>
      <name val="宋体"/>
      <charset val="134"/>
    </font>
    <font>
      <sz val="11"/>
      <name val="宋体"/>
      <charset val="134"/>
    </font>
    <font>
      <b/>
      <sz val="18"/>
      <color indexed="8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11"/>
      <color indexed="8"/>
      <name val="黑体"/>
      <charset val="134"/>
    </font>
    <font>
      <sz val="11"/>
      <name val="黑体"/>
      <charset val="134"/>
    </font>
    <font>
      <b/>
      <sz val="11"/>
      <name val="黑体"/>
      <charset val="134"/>
    </font>
    <font>
      <sz val="11"/>
      <color indexed="10"/>
      <name val="宋体"/>
      <charset val="134"/>
    </font>
    <font>
      <sz val="11"/>
      <color indexed="48"/>
      <name val="宋体"/>
      <charset val="134"/>
    </font>
    <font>
      <sz val="10"/>
      <name val="宋体"/>
      <charset val="134"/>
    </font>
    <font>
      <sz val="11"/>
      <color indexed="9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  <font>
      <b/>
      <sz val="11"/>
      <color indexed="54"/>
      <name val="宋体"/>
      <charset val="134"/>
    </font>
    <font>
      <u/>
      <sz val="11"/>
      <color indexed="12"/>
      <name val="宋体"/>
      <charset val="134"/>
    </font>
    <font>
      <b/>
      <sz val="13"/>
      <color indexed="54"/>
      <name val="宋体"/>
      <charset val="134"/>
    </font>
    <font>
      <b/>
      <sz val="15"/>
      <color indexed="54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2"/>
      <name val="仿宋_GB2312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u/>
      <sz val="11"/>
      <color indexed="20"/>
      <name val="宋体"/>
      <charset val="134"/>
    </font>
    <font>
      <sz val="11"/>
      <color indexed="53"/>
      <name val="宋体"/>
      <charset val="134"/>
    </font>
    <font>
      <b/>
      <sz val="11"/>
      <color indexed="53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4"/>
        <bgColor indexed="64"/>
      </patternFill>
    </fill>
  </fills>
  <borders count="14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0">
    <xf numFmtId="0" fontId="0" fillId="0" borderId="0">
      <alignment vertical="center"/>
    </xf>
    <xf numFmtId="0" fontId="21" fillId="0" borderId="0"/>
    <xf numFmtId="0" fontId="11" fillId="3" borderId="0" applyNumberFormat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22" fillId="13" borderId="10" applyNumberFormat="false" applyAlignment="false" applyProtection="false">
      <alignment vertical="center"/>
    </xf>
    <xf numFmtId="0" fontId="23" fillId="16" borderId="11" applyNumberFormat="false" applyAlignment="false" applyProtection="false">
      <alignment vertical="center"/>
    </xf>
    <xf numFmtId="0" fontId="20" fillId="9" borderId="0" applyNumberFormat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0" fillId="5" borderId="0" applyNumberFormat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0" fillId="11" borderId="0" applyNumberFormat="false" applyBorder="false" applyAlignment="false" applyProtection="false">
      <alignment vertical="center"/>
    </xf>
    <xf numFmtId="0" fontId="25" fillId="0" borderId="12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0" fillId="7" borderId="0" applyNumberFormat="false" applyBorder="false" applyAlignment="false" applyProtection="false">
      <alignment vertical="center"/>
    </xf>
    <xf numFmtId="0" fontId="0" fillId="2" borderId="13" applyNumberFormat="false" applyFont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27" fillId="8" borderId="0" applyNumberFormat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28" fillId="11" borderId="0" applyNumberFormat="false" applyBorder="false" applyAlignment="false" applyProtection="false">
      <alignment vertical="center"/>
    </xf>
    <xf numFmtId="0" fontId="26" fillId="13" borderId="9" applyNumberFormat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0" fillId="13" borderId="0" applyNumberFormat="false" applyBorder="false" applyAlignment="false" applyProtection="false">
      <alignment vertical="center"/>
    </xf>
    <xf numFmtId="0" fontId="19" fillId="7" borderId="9" applyNumberFormat="false" applyAlignment="false" applyProtection="false">
      <alignment vertical="center"/>
    </xf>
    <xf numFmtId="0" fontId="0" fillId="3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true">
      <alignment horizontal="left" vertical="center"/>
    </xf>
    <xf numFmtId="0" fontId="1" fillId="0" borderId="0" xfId="0" applyFont="true">
      <alignment vertical="center"/>
    </xf>
    <xf numFmtId="0" fontId="0" fillId="0" borderId="0" xfId="0" applyNumberFormat="true" applyAlignment="true">
      <alignment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3" fillId="0" borderId="0" xfId="0" applyFont="true" applyFill="true" applyAlignment="true">
      <alignment horizontal="center" vertical="center" wrapText="true"/>
    </xf>
    <xf numFmtId="31" fontId="0" fillId="0" borderId="0" xfId="0" applyNumberFormat="true" applyFont="true" applyFill="true" applyBorder="true" applyAlignment="true">
      <alignment horizontal="center" vertical="center" wrapText="true"/>
    </xf>
    <xf numFmtId="176" fontId="0" fillId="0" borderId="0" xfId="0" applyNumberFormat="true" applyFont="true" applyFill="true" applyBorder="true" applyAlignment="true">
      <alignment horizontal="center" vertical="center"/>
    </xf>
    <xf numFmtId="176" fontId="4" fillId="0" borderId="0" xfId="0" applyNumberFormat="true" applyFont="true" applyFill="true" applyBorder="true" applyAlignment="true">
      <alignment horizontal="center" vertical="center"/>
    </xf>
    <xf numFmtId="0" fontId="5" fillId="0" borderId="1" xfId="0" applyNumberFormat="true" applyFont="true" applyFill="true" applyBorder="true" applyAlignment="true">
      <alignment horizontal="center" vertical="center" wrapText="true"/>
    </xf>
    <xf numFmtId="176" fontId="5" fillId="0" borderId="2" xfId="0" applyNumberFormat="true" applyFont="true" applyFill="true" applyBorder="true" applyAlignment="true">
      <alignment horizontal="center" vertical="center" wrapText="true"/>
    </xf>
    <xf numFmtId="176" fontId="6" fillId="0" borderId="3" xfId="0" applyNumberFormat="true" applyFont="true" applyFill="true" applyBorder="true" applyAlignment="true">
      <alignment horizontal="center" vertical="center" wrapText="true"/>
    </xf>
    <xf numFmtId="176" fontId="6" fillId="0" borderId="4" xfId="0" applyNumberFormat="true" applyFont="true" applyFill="true" applyBorder="true" applyAlignment="true">
      <alignment horizontal="center" vertical="center" wrapText="true"/>
    </xf>
    <xf numFmtId="0" fontId="5" fillId="0" borderId="5" xfId="0" applyNumberFormat="true" applyFont="true" applyFill="true" applyBorder="true" applyAlignment="true">
      <alignment horizontal="center" vertical="center" wrapText="true"/>
    </xf>
    <xf numFmtId="176" fontId="6" fillId="0" borderId="0" xfId="0" applyNumberFormat="true" applyFont="true" applyFill="true" applyBorder="true" applyAlignment="true">
      <alignment horizontal="center" vertical="center" wrapText="true"/>
    </xf>
    <xf numFmtId="176" fontId="6" fillId="0" borderId="2" xfId="0" applyNumberFormat="true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176" fontId="4" fillId="0" borderId="2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176" fontId="1" fillId="0" borderId="2" xfId="0" applyNumberFormat="true" applyFont="true" applyFill="true" applyBorder="true" applyAlignment="true">
      <alignment horizontal="center" vertical="center" wrapText="true"/>
    </xf>
    <xf numFmtId="176" fontId="1" fillId="0" borderId="2" xfId="0" applyNumberFormat="true" applyFont="true" applyFill="true" applyBorder="true" applyAlignment="true">
      <alignment horizontal="center" vertical="center"/>
    </xf>
    <xf numFmtId="176" fontId="4" fillId="0" borderId="2" xfId="0" applyNumberFormat="true" applyFont="true" applyFill="true" applyBorder="true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/>
    </xf>
    <xf numFmtId="0" fontId="0" fillId="0" borderId="0" xfId="0" applyNumberFormat="true" applyFont="true" applyFill="true" applyAlignment="true">
      <alignment vertical="center" wrapText="true"/>
    </xf>
    <xf numFmtId="0" fontId="6" fillId="0" borderId="1" xfId="0" applyNumberFormat="true" applyFont="true" applyFill="true" applyBorder="true" applyAlignment="true">
      <alignment horizontal="center" vertical="center" wrapText="true"/>
    </xf>
    <xf numFmtId="0" fontId="6" fillId="0" borderId="5" xfId="0" applyNumberFormat="true" applyFont="true" applyFill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/>
    </xf>
    <xf numFmtId="0" fontId="1" fillId="0" borderId="2" xfId="0" applyFont="true" applyFill="true" applyBorder="true" applyAlignment="true">
      <alignment horizontal="center" vertical="center"/>
    </xf>
    <xf numFmtId="0" fontId="2" fillId="0" borderId="0" xfId="0" applyNumberFormat="true" applyFont="true" applyFill="true" applyAlignment="true">
      <alignment horizontal="center" vertical="center" wrapText="true"/>
    </xf>
    <xf numFmtId="0" fontId="0" fillId="0" borderId="0" xfId="0" applyNumberFormat="true" applyFont="true" applyFill="true" applyAlignment="true">
      <alignment horizontal="right" vertical="center" wrapText="true"/>
    </xf>
    <xf numFmtId="0" fontId="4" fillId="0" borderId="2" xfId="0" applyNumberFormat="true" applyFont="true" applyFill="true" applyBorder="true" applyAlignment="true">
      <alignment horizontal="center" vertical="center" wrapText="true"/>
    </xf>
    <xf numFmtId="0" fontId="1" fillId="0" borderId="2" xfId="0" applyNumberFormat="true" applyFont="true" applyFill="true" applyBorder="true" applyAlignment="true">
      <alignment horizontal="center" vertical="center" wrapText="true"/>
    </xf>
    <xf numFmtId="0" fontId="8" fillId="0" borderId="2" xfId="0" applyNumberFormat="true" applyFont="true" applyFill="true" applyBorder="true" applyAlignment="true">
      <alignment horizontal="center" vertical="center" wrapText="true"/>
    </xf>
    <xf numFmtId="0" fontId="0" fillId="0" borderId="2" xfId="0" applyNumberFormat="true" applyFont="true" applyFill="true" applyBorder="true" applyAlignment="true">
      <alignment horizontal="center" vertical="center" wrapText="true"/>
    </xf>
    <xf numFmtId="0" fontId="9" fillId="0" borderId="2" xfId="0" applyNumberFormat="true" applyFont="true" applyFill="true" applyBorder="true" applyAlignment="true">
      <alignment horizontal="center" vertical="center" wrapText="true"/>
    </xf>
    <xf numFmtId="0" fontId="10" fillId="0" borderId="2" xfId="0" applyNumberFormat="true" applyFont="true" applyFill="true" applyBorder="true" applyAlignment="true">
      <alignment horizontal="left" vertical="center" wrapText="true"/>
    </xf>
  </cellXfs>
  <cellStyles count="50">
    <cellStyle name="常规" xfId="0" builtinId="0"/>
    <cellStyle name="常规_2016年第二批省财政扶贫资金（少数民资发展资金）分配表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colors>
    <mruColors>
      <color rgb="003366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0"/>
  <sheetViews>
    <sheetView showZeros="0" tabSelected="1" topLeftCell="A135" workbookViewId="0">
      <selection activeCell="K127" sqref="K127"/>
    </sheetView>
  </sheetViews>
  <sheetFormatPr defaultColWidth="9" defaultRowHeight="13.5"/>
  <cols>
    <col min="1" max="1" width="15.125" style="1" customWidth="true"/>
    <col min="2" max="2" width="12.5" customWidth="true"/>
    <col min="3" max="4" width="11.7583333333333" style="2" customWidth="true"/>
    <col min="5" max="5" width="8.25833333333333" style="2" customWidth="true"/>
    <col min="6" max="6" width="8.75833333333333" style="2" customWidth="true"/>
    <col min="7" max="7" width="11" style="2" customWidth="true"/>
    <col min="8" max="8" width="10.6333333333333" customWidth="true"/>
    <col min="9" max="9" width="13.3833333333333" style="3" customWidth="true"/>
  </cols>
  <sheetData>
    <row r="1" ht="24.95" customHeight="true" spans="1:1">
      <c r="A1" s="1" t="s">
        <v>0</v>
      </c>
    </row>
    <row r="2" ht="52" customHeight="true" spans="1:9">
      <c r="A2" s="4" t="s">
        <v>1</v>
      </c>
      <c r="B2" s="4"/>
      <c r="C2" s="5"/>
      <c r="D2" s="5"/>
      <c r="E2" s="5"/>
      <c r="F2" s="5"/>
      <c r="G2" s="5"/>
      <c r="H2" s="4"/>
      <c r="I2" s="29"/>
    </row>
    <row r="3" ht="20.1" customHeight="true" spans="1:9">
      <c r="A3" s="6"/>
      <c r="B3" s="7"/>
      <c r="C3" s="8"/>
      <c r="D3" s="8"/>
      <c r="E3" s="23"/>
      <c r="F3" s="23"/>
      <c r="G3" s="23"/>
      <c r="H3" s="24"/>
      <c r="I3" s="30" t="s">
        <v>2</v>
      </c>
    </row>
    <row r="4" ht="34" customHeight="true" spans="1:9">
      <c r="A4" s="9" t="s">
        <v>3</v>
      </c>
      <c r="B4" s="10" t="s">
        <v>4</v>
      </c>
      <c r="C4" s="11" t="s">
        <v>5</v>
      </c>
      <c r="D4" s="12"/>
      <c r="E4" s="25" t="s">
        <v>6</v>
      </c>
      <c r="F4" s="25" t="s">
        <v>7</v>
      </c>
      <c r="G4" s="25" t="s">
        <v>8</v>
      </c>
      <c r="H4" s="9" t="s">
        <v>9</v>
      </c>
      <c r="I4" s="25" t="s">
        <v>10</v>
      </c>
    </row>
    <row r="5" ht="46" customHeight="true" spans="1:9">
      <c r="A5" s="13"/>
      <c r="B5" s="10"/>
      <c r="C5" s="14"/>
      <c r="D5" s="15" t="s">
        <v>11</v>
      </c>
      <c r="E5" s="26"/>
      <c r="F5" s="26"/>
      <c r="G5" s="26"/>
      <c r="H5" s="13"/>
      <c r="I5" s="26"/>
    </row>
    <row r="6" ht="20.1" customHeight="true" spans="1:9">
      <c r="A6" s="16" t="s">
        <v>12</v>
      </c>
      <c r="B6" s="17">
        <f>C6+E6+F6+G6+H6</f>
        <v>285171</v>
      </c>
      <c r="C6" s="17">
        <f t="shared" ref="C6:H6" si="0">SUM(C7:C139)/2</f>
        <v>274743</v>
      </c>
      <c r="D6" s="17">
        <f t="shared" si="0"/>
        <v>10250</v>
      </c>
      <c r="E6" s="17">
        <f t="shared" si="0"/>
        <v>4483</v>
      </c>
      <c r="F6" s="17">
        <f t="shared" si="0"/>
        <v>2734</v>
      </c>
      <c r="G6" s="27">
        <v>1611</v>
      </c>
      <c r="H6" s="17">
        <f t="shared" si="0"/>
        <v>1600</v>
      </c>
      <c r="I6" s="31"/>
    </row>
    <row r="7" ht="20.1" customHeight="true" spans="1:9">
      <c r="A7" s="18" t="s">
        <v>13</v>
      </c>
      <c r="B7" s="17">
        <f>B9+B10+B11+B12+B13+B14+B15+B16</f>
        <v>10360</v>
      </c>
      <c r="C7" s="17">
        <f>C9+C10+C11+C12+C13+C14+C15+C16</f>
        <v>10223</v>
      </c>
      <c r="D7" s="17">
        <f>D9+D10+D11+D12+D13+D14+D15+D16</f>
        <v>1000</v>
      </c>
      <c r="E7" s="20">
        <f>SUM(E8:E13)</f>
        <v>0</v>
      </c>
      <c r="F7" s="17">
        <v>137</v>
      </c>
      <c r="G7" s="20">
        <f>SUM(G8:G13)</f>
        <v>0</v>
      </c>
      <c r="H7" s="20">
        <v>0</v>
      </c>
      <c r="I7" s="32"/>
    </row>
    <row r="8" ht="20.1" customHeight="true" spans="1:9">
      <c r="A8" s="19" t="s">
        <v>14</v>
      </c>
      <c r="B8" s="17">
        <f>C8+E8+F8+G8+H8</f>
        <v>0</v>
      </c>
      <c r="C8" s="20"/>
      <c r="D8" s="21"/>
      <c r="E8" s="28"/>
      <c r="F8" s="20">
        <v>0</v>
      </c>
      <c r="G8" s="28"/>
      <c r="H8" s="28"/>
      <c r="I8" s="32"/>
    </row>
    <row r="9" ht="20.1" customHeight="true" spans="1:9">
      <c r="A9" s="19" t="s">
        <v>15</v>
      </c>
      <c r="B9" s="17">
        <v>1709</v>
      </c>
      <c r="C9" s="20">
        <v>1709</v>
      </c>
      <c r="D9" s="21">
        <v>100</v>
      </c>
      <c r="E9" s="28"/>
      <c r="F9" s="20">
        <v>0</v>
      </c>
      <c r="G9" s="28"/>
      <c r="H9" s="28"/>
      <c r="I9" s="32"/>
    </row>
    <row r="10" ht="20.1" customHeight="true" spans="1:9">
      <c r="A10" s="19" t="s">
        <v>16</v>
      </c>
      <c r="B10" s="17">
        <v>2305</v>
      </c>
      <c r="C10" s="20">
        <v>2305</v>
      </c>
      <c r="D10" s="21">
        <v>200</v>
      </c>
      <c r="E10" s="28"/>
      <c r="F10" s="20">
        <v>0</v>
      </c>
      <c r="G10" s="28"/>
      <c r="H10" s="28"/>
      <c r="I10" s="32"/>
    </row>
    <row r="11" ht="20.1" customHeight="true" spans="1:9">
      <c r="A11" s="19" t="s">
        <v>17</v>
      </c>
      <c r="B11" s="17">
        <f>C11+E11+F11+G11+H11</f>
        <v>1713</v>
      </c>
      <c r="C11" s="20">
        <v>1576</v>
      </c>
      <c r="D11" s="21">
        <v>200</v>
      </c>
      <c r="E11" s="28"/>
      <c r="F11" s="20">
        <v>137</v>
      </c>
      <c r="G11" s="28"/>
      <c r="H11" s="28"/>
      <c r="I11" s="32"/>
    </row>
    <row r="12" ht="20.1" customHeight="true" spans="1:9">
      <c r="A12" s="19" t="s">
        <v>18</v>
      </c>
      <c r="B12" s="17">
        <v>1469</v>
      </c>
      <c r="C12" s="20">
        <v>1469</v>
      </c>
      <c r="D12" s="21">
        <v>200</v>
      </c>
      <c r="E12" s="28"/>
      <c r="F12" s="20">
        <v>0</v>
      </c>
      <c r="G12" s="28"/>
      <c r="H12" s="28"/>
      <c r="I12" s="32"/>
    </row>
    <row r="13" ht="20.1" customHeight="true" spans="1:9">
      <c r="A13" s="19" t="s">
        <v>19</v>
      </c>
      <c r="B13" s="17">
        <v>3014</v>
      </c>
      <c r="C13" s="20">
        <v>3014</v>
      </c>
      <c r="D13" s="21">
        <v>150</v>
      </c>
      <c r="E13" s="28"/>
      <c r="F13" s="20">
        <v>0</v>
      </c>
      <c r="G13" s="28"/>
      <c r="H13" s="28"/>
      <c r="I13" s="32"/>
    </row>
    <row r="14" ht="20.1" customHeight="true" spans="1:9">
      <c r="A14" s="19" t="s">
        <v>20</v>
      </c>
      <c r="B14" s="17">
        <v>50</v>
      </c>
      <c r="C14" s="20">
        <v>50</v>
      </c>
      <c r="D14" s="21">
        <v>50</v>
      </c>
      <c r="E14" s="28"/>
      <c r="F14" s="20"/>
      <c r="G14" s="28"/>
      <c r="H14" s="28"/>
      <c r="I14" s="32"/>
    </row>
    <row r="15" ht="20.1" customHeight="true" spans="1:9">
      <c r="A15" s="19" t="s">
        <v>21</v>
      </c>
      <c r="B15" s="17">
        <v>50</v>
      </c>
      <c r="C15" s="20">
        <v>50</v>
      </c>
      <c r="D15" s="21">
        <v>50</v>
      </c>
      <c r="E15" s="28"/>
      <c r="F15" s="20"/>
      <c r="G15" s="28"/>
      <c r="H15" s="28"/>
      <c r="I15" s="32"/>
    </row>
    <row r="16" ht="20.1" customHeight="true" spans="1:9">
      <c r="A16" s="19" t="s">
        <v>22</v>
      </c>
      <c r="B16" s="17">
        <v>50</v>
      </c>
      <c r="C16" s="20">
        <v>50</v>
      </c>
      <c r="D16" s="21">
        <v>50</v>
      </c>
      <c r="E16" s="28"/>
      <c r="F16" s="20"/>
      <c r="G16" s="28"/>
      <c r="H16" s="28"/>
      <c r="I16" s="32"/>
    </row>
    <row r="17" ht="20.1" customHeight="true" spans="1:9">
      <c r="A17" s="18" t="s">
        <v>23</v>
      </c>
      <c r="B17" s="17">
        <f>C17+E17+F17+G17+H17</f>
        <v>2549</v>
      </c>
      <c r="C17" s="17">
        <v>2549</v>
      </c>
      <c r="D17" s="22">
        <v>150</v>
      </c>
      <c r="E17" s="20">
        <f>SUM(E18:E19)</f>
        <v>0</v>
      </c>
      <c r="F17" s="20">
        <v>0</v>
      </c>
      <c r="G17" s="20">
        <f>SUM(G18:G19)</f>
        <v>0</v>
      </c>
      <c r="H17" s="20">
        <v>0</v>
      </c>
      <c r="I17" s="32"/>
    </row>
    <row r="18" ht="20.1" customHeight="true" spans="1:9">
      <c r="A18" s="19" t="s">
        <v>14</v>
      </c>
      <c r="B18" s="17">
        <f>C18+E18+F18+G18+H18</f>
        <v>0</v>
      </c>
      <c r="C18" s="20">
        <v>0</v>
      </c>
      <c r="D18" s="21"/>
      <c r="E18" s="28"/>
      <c r="F18" s="20">
        <v>0</v>
      </c>
      <c r="G18" s="28"/>
      <c r="H18" s="28"/>
      <c r="I18" s="32"/>
    </row>
    <row r="19" ht="20.1" customHeight="true" spans="1:9">
      <c r="A19" s="19" t="s">
        <v>24</v>
      </c>
      <c r="B19" s="17">
        <f>C19+E19+F19+G19+H19</f>
        <v>2499</v>
      </c>
      <c r="C19" s="20">
        <v>2499</v>
      </c>
      <c r="D19" s="21">
        <v>100</v>
      </c>
      <c r="E19" s="28"/>
      <c r="F19" s="20">
        <v>0</v>
      </c>
      <c r="G19" s="28"/>
      <c r="H19" s="28"/>
      <c r="I19" s="32"/>
    </row>
    <row r="20" ht="20.1" customHeight="true" spans="1:9">
      <c r="A20" s="19" t="s">
        <v>25</v>
      </c>
      <c r="B20" s="17">
        <f>C20+E20+F20+G20+H20</f>
        <v>50</v>
      </c>
      <c r="C20" s="20">
        <v>50</v>
      </c>
      <c r="D20" s="21">
        <v>50</v>
      </c>
      <c r="E20" s="28"/>
      <c r="F20" s="20"/>
      <c r="G20" s="28"/>
      <c r="H20" s="28"/>
      <c r="I20" s="32"/>
    </row>
    <row r="21" ht="20.1" customHeight="true" spans="1:9">
      <c r="A21" s="18" t="s">
        <v>26</v>
      </c>
      <c r="B21" s="17">
        <f>B23+B24+B25+B26</f>
        <v>24490</v>
      </c>
      <c r="C21" s="17">
        <f>C23+C24+C25+C26</f>
        <v>24137</v>
      </c>
      <c r="D21" s="17">
        <f>D23+D24+D25+D26</f>
        <v>800</v>
      </c>
      <c r="E21" s="17">
        <f>SUM(E22:E26)</f>
        <v>149</v>
      </c>
      <c r="F21" s="17">
        <v>204</v>
      </c>
      <c r="G21" s="20">
        <f>SUM(G22:G26)</f>
        <v>0</v>
      </c>
      <c r="H21" s="20"/>
      <c r="I21" s="32"/>
    </row>
    <row r="22" ht="20.1" customHeight="true" spans="1:9">
      <c r="A22" s="19" t="s">
        <v>14</v>
      </c>
      <c r="B22" s="17">
        <f t="shared" ref="B21:B71" si="1">C22+E22+F22+G22+H22</f>
        <v>0</v>
      </c>
      <c r="C22" s="20"/>
      <c r="D22" s="21"/>
      <c r="E22" s="28"/>
      <c r="F22" s="20">
        <v>0</v>
      </c>
      <c r="G22" s="28"/>
      <c r="H22" s="28"/>
      <c r="I22" s="32"/>
    </row>
    <row r="23" ht="20.1" customHeight="true" spans="1:9">
      <c r="A23" s="19" t="s">
        <v>27</v>
      </c>
      <c r="B23" s="17">
        <f t="shared" si="1"/>
        <v>6303</v>
      </c>
      <c r="C23" s="20">
        <v>6241</v>
      </c>
      <c r="D23" s="21">
        <v>250</v>
      </c>
      <c r="E23" s="28"/>
      <c r="F23" s="20">
        <v>62</v>
      </c>
      <c r="G23" s="28"/>
      <c r="H23" s="28"/>
      <c r="I23" s="33"/>
    </row>
    <row r="24" ht="20.1" customHeight="true" spans="1:9">
      <c r="A24" s="19" t="s">
        <v>28</v>
      </c>
      <c r="B24" s="17">
        <f t="shared" si="1"/>
        <v>4976</v>
      </c>
      <c r="C24" s="20">
        <v>4827</v>
      </c>
      <c r="D24" s="21">
        <v>150</v>
      </c>
      <c r="E24" s="28">
        <v>149</v>
      </c>
      <c r="F24" s="20">
        <v>0</v>
      </c>
      <c r="G24" s="28"/>
      <c r="H24" s="28"/>
      <c r="I24" s="33"/>
    </row>
    <row r="25" ht="20.1" customHeight="true" spans="1:9">
      <c r="A25" s="19" t="s">
        <v>29</v>
      </c>
      <c r="B25" s="17">
        <f t="shared" si="1"/>
        <v>8858</v>
      </c>
      <c r="C25" s="20">
        <v>8858</v>
      </c>
      <c r="D25" s="21">
        <v>250</v>
      </c>
      <c r="E25" s="28"/>
      <c r="F25" s="20">
        <v>0</v>
      </c>
      <c r="G25" s="28"/>
      <c r="H25" s="28"/>
      <c r="I25" s="32"/>
    </row>
    <row r="26" ht="20.1" customHeight="true" spans="1:9">
      <c r="A26" s="19" t="s">
        <v>30</v>
      </c>
      <c r="B26" s="17">
        <f t="shared" si="1"/>
        <v>4353</v>
      </c>
      <c r="C26" s="20">
        <v>4211</v>
      </c>
      <c r="D26" s="21">
        <v>150</v>
      </c>
      <c r="E26" s="28"/>
      <c r="F26" s="20">
        <v>142</v>
      </c>
      <c r="G26" s="28"/>
      <c r="H26" s="28"/>
      <c r="I26" s="33"/>
    </row>
    <row r="27" ht="20.1" customHeight="true" spans="1:9">
      <c r="A27" s="18" t="s">
        <v>31</v>
      </c>
      <c r="B27" s="17">
        <f>B29+B30+B31+B32+B33</f>
        <v>33512</v>
      </c>
      <c r="C27" s="17">
        <f>C29+C30+C31+C32+C33</f>
        <v>32589</v>
      </c>
      <c r="D27" s="17">
        <f>D29+D30+D31+D32+D33</f>
        <v>700</v>
      </c>
      <c r="E27" s="17">
        <v>861</v>
      </c>
      <c r="F27" s="17">
        <v>62</v>
      </c>
      <c r="G27" s="20">
        <f>SUM(G28:G33)</f>
        <v>0</v>
      </c>
      <c r="H27" s="20"/>
      <c r="I27" s="34"/>
    </row>
    <row r="28" ht="20.1" customHeight="true" spans="1:9">
      <c r="A28" s="19" t="s">
        <v>14</v>
      </c>
      <c r="B28" s="17">
        <f t="shared" si="1"/>
        <v>0</v>
      </c>
      <c r="C28" s="20"/>
      <c r="D28" s="21"/>
      <c r="E28" s="28"/>
      <c r="F28" s="20">
        <v>0</v>
      </c>
      <c r="G28" s="28"/>
      <c r="H28" s="28"/>
      <c r="I28" s="32"/>
    </row>
    <row r="29" ht="20.1" customHeight="true" spans="1:9">
      <c r="A29" s="19" t="s">
        <v>32</v>
      </c>
      <c r="B29" s="17">
        <f t="shared" si="1"/>
        <v>5759</v>
      </c>
      <c r="C29" s="20">
        <v>5348</v>
      </c>
      <c r="D29" s="21">
        <v>50</v>
      </c>
      <c r="E29" s="28">
        <v>349</v>
      </c>
      <c r="F29" s="20">
        <v>62</v>
      </c>
      <c r="G29" s="28"/>
      <c r="H29" s="28"/>
      <c r="I29" s="33"/>
    </row>
    <row r="30" ht="20.1" customHeight="true" spans="1:9">
      <c r="A30" s="19" t="s">
        <v>33</v>
      </c>
      <c r="B30" s="17">
        <f t="shared" si="1"/>
        <v>9028</v>
      </c>
      <c r="C30" s="20">
        <v>9028</v>
      </c>
      <c r="D30" s="21">
        <v>150</v>
      </c>
      <c r="E30" s="28"/>
      <c r="F30" s="20">
        <v>0</v>
      </c>
      <c r="G30" s="28"/>
      <c r="H30" s="28"/>
      <c r="I30" s="33"/>
    </row>
    <row r="31" ht="20.1" customHeight="true" spans="1:9">
      <c r="A31" s="19" t="s">
        <v>34</v>
      </c>
      <c r="B31" s="17">
        <f t="shared" si="1"/>
        <v>7326</v>
      </c>
      <c r="C31" s="20">
        <v>6989</v>
      </c>
      <c r="D31" s="21">
        <v>200</v>
      </c>
      <c r="E31" s="28">
        <v>337</v>
      </c>
      <c r="F31" s="20">
        <v>0</v>
      </c>
      <c r="G31" s="28"/>
      <c r="H31" s="28"/>
      <c r="I31" s="33"/>
    </row>
    <row r="32" ht="20.1" customHeight="true" spans="1:9">
      <c r="A32" s="19" t="s">
        <v>35</v>
      </c>
      <c r="B32" s="17">
        <f t="shared" si="1"/>
        <v>5112</v>
      </c>
      <c r="C32" s="20">
        <v>4937</v>
      </c>
      <c r="D32" s="21">
        <v>100</v>
      </c>
      <c r="E32" s="28">
        <v>175</v>
      </c>
      <c r="F32" s="20">
        <v>0</v>
      </c>
      <c r="G32" s="28"/>
      <c r="H32" s="28"/>
      <c r="I32" s="33"/>
    </row>
    <row r="33" ht="20.1" customHeight="true" spans="1:9">
      <c r="A33" s="19" t="s">
        <v>36</v>
      </c>
      <c r="B33" s="17">
        <f t="shared" si="1"/>
        <v>6287</v>
      </c>
      <c r="C33" s="20">
        <v>6287</v>
      </c>
      <c r="D33" s="21">
        <v>200</v>
      </c>
      <c r="E33" s="28"/>
      <c r="F33" s="20">
        <v>0</v>
      </c>
      <c r="G33" s="28"/>
      <c r="H33" s="28"/>
      <c r="I33" s="33"/>
    </row>
    <row r="34" ht="20.1" customHeight="true" spans="1:9">
      <c r="A34" s="18" t="s">
        <v>37</v>
      </c>
      <c r="B34" s="17">
        <f>B36+B37+B38+B39+B40+B41</f>
        <v>9774</v>
      </c>
      <c r="C34" s="17">
        <f>C36+C37+C38+C39+C40+C41</f>
        <v>9392</v>
      </c>
      <c r="D34" s="17">
        <f>D36+D37+D38+D39+D40+D41</f>
        <v>700</v>
      </c>
      <c r="E34" s="17">
        <f t="shared" ref="C34:I34" si="2">SUM(E35:E41)</f>
        <v>176</v>
      </c>
      <c r="F34" s="17">
        <v>206</v>
      </c>
      <c r="G34" s="20">
        <f t="shared" si="2"/>
        <v>0</v>
      </c>
      <c r="H34" s="20"/>
      <c r="I34" s="20">
        <f t="shared" si="2"/>
        <v>0</v>
      </c>
    </row>
    <row r="35" ht="20.1" customHeight="true" spans="1:9">
      <c r="A35" s="19" t="s">
        <v>14</v>
      </c>
      <c r="B35" s="17">
        <f t="shared" si="1"/>
        <v>0</v>
      </c>
      <c r="C35" s="20"/>
      <c r="D35" s="21"/>
      <c r="E35" s="28"/>
      <c r="F35" s="20">
        <v>0</v>
      </c>
      <c r="G35" s="28"/>
      <c r="H35" s="28"/>
      <c r="I35" s="32"/>
    </row>
    <row r="36" ht="20.1" customHeight="true" spans="1:9">
      <c r="A36" s="19" t="s">
        <v>38</v>
      </c>
      <c r="B36" s="17">
        <f t="shared" si="1"/>
        <v>4348</v>
      </c>
      <c r="C36" s="20">
        <v>4133</v>
      </c>
      <c r="D36" s="21">
        <v>250</v>
      </c>
      <c r="E36" s="28">
        <v>176</v>
      </c>
      <c r="F36" s="20">
        <v>39</v>
      </c>
      <c r="G36" s="28"/>
      <c r="H36" s="28"/>
      <c r="I36" s="33"/>
    </row>
    <row r="37" ht="20.1" customHeight="true" spans="1:9">
      <c r="A37" s="19" t="s">
        <v>39</v>
      </c>
      <c r="B37" s="17">
        <f t="shared" si="1"/>
        <v>2783</v>
      </c>
      <c r="C37" s="20">
        <v>2662</v>
      </c>
      <c r="D37" s="21">
        <v>150</v>
      </c>
      <c r="E37" s="28"/>
      <c r="F37" s="20">
        <v>121</v>
      </c>
      <c r="G37" s="28"/>
      <c r="H37" s="28"/>
      <c r="I37" s="32"/>
    </row>
    <row r="38" ht="20.1" customHeight="true" spans="1:9">
      <c r="A38" s="19" t="s">
        <v>40</v>
      </c>
      <c r="B38" s="17">
        <f t="shared" si="1"/>
        <v>2493</v>
      </c>
      <c r="C38" s="20">
        <v>2447</v>
      </c>
      <c r="D38" s="21">
        <v>150</v>
      </c>
      <c r="E38" s="28"/>
      <c r="F38" s="20">
        <v>46</v>
      </c>
      <c r="G38" s="28"/>
      <c r="H38" s="28"/>
      <c r="I38" s="32"/>
    </row>
    <row r="39" ht="20.1" customHeight="true" spans="1:9">
      <c r="A39" s="19" t="s">
        <v>41</v>
      </c>
      <c r="B39" s="17">
        <f t="shared" si="1"/>
        <v>50</v>
      </c>
      <c r="C39" s="20">
        <v>50</v>
      </c>
      <c r="D39" s="21">
        <v>50</v>
      </c>
      <c r="E39" s="28"/>
      <c r="F39" s="20"/>
      <c r="G39" s="28"/>
      <c r="H39" s="28"/>
      <c r="I39" s="32"/>
    </row>
    <row r="40" ht="20.1" customHeight="true" spans="1:9">
      <c r="A40" s="19" t="s">
        <v>42</v>
      </c>
      <c r="B40" s="17">
        <f t="shared" si="1"/>
        <v>50</v>
      </c>
      <c r="C40" s="20">
        <v>50</v>
      </c>
      <c r="D40" s="21">
        <v>50</v>
      </c>
      <c r="E40" s="28"/>
      <c r="F40" s="20"/>
      <c r="G40" s="28"/>
      <c r="H40" s="28"/>
      <c r="I40" s="32"/>
    </row>
    <row r="41" ht="20.1" customHeight="true" spans="1:9">
      <c r="A41" s="19" t="s">
        <v>43</v>
      </c>
      <c r="B41" s="17">
        <f t="shared" si="1"/>
        <v>50</v>
      </c>
      <c r="C41" s="20">
        <v>50</v>
      </c>
      <c r="D41" s="21">
        <v>50</v>
      </c>
      <c r="E41" s="28"/>
      <c r="F41" s="20"/>
      <c r="G41" s="28"/>
      <c r="H41" s="28"/>
      <c r="I41" s="32"/>
    </row>
    <row r="42" ht="20.1" customHeight="true" spans="1:9">
      <c r="A42" s="16" t="s">
        <v>44</v>
      </c>
      <c r="B42" s="17">
        <f>B44+B45+B46+B47+B48+B49+B50+B51</f>
        <v>46560</v>
      </c>
      <c r="C42" s="17">
        <f>C44+C45+C46+C47+C48+C49+C50+C51</f>
        <v>45485</v>
      </c>
      <c r="D42" s="17">
        <f>D44+D45+D46+D47+D48+D49+D50+D51</f>
        <v>1100</v>
      </c>
      <c r="E42" s="17">
        <f t="shared" ref="E42:H42" si="3">SUM(E43:E51)</f>
        <v>514</v>
      </c>
      <c r="F42" s="17">
        <v>482</v>
      </c>
      <c r="G42" s="20">
        <f t="shared" si="3"/>
        <v>0</v>
      </c>
      <c r="H42" s="20">
        <v>79</v>
      </c>
      <c r="I42" s="32"/>
    </row>
    <row r="43" ht="20.1" customHeight="true" spans="1:9">
      <c r="A43" s="19" t="s">
        <v>14</v>
      </c>
      <c r="B43" s="17">
        <f t="shared" si="1"/>
        <v>0</v>
      </c>
      <c r="C43" s="20"/>
      <c r="D43" s="21"/>
      <c r="E43" s="28"/>
      <c r="F43" s="20">
        <v>0</v>
      </c>
      <c r="G43" s="28"/>
      <c r="H43" s="28"/>
      <c r="I43" s="32"/>
    </row>
    <row r="44" ht="20.1" customHeight="true" spans="1:9">
      <c r="A44" s="19" t="s">
        <v>45</v>
      </c>
      <c r="B44" s="17">
        <f t="shared" si="1"/>
        <v>3566</v>
      </c>
      <c r="C44" s="20">
        <v>3266</v>
      </c>
      <c r="D44" s="21">
        <v>50</v>
      </c>
      <c r="E44" s="28">
        <v>168</v>
      </c>
      <c r="F44" s="20">
        <v>53</v>
      </c>
      <c r="G44" s="28"/>
      <c r="H44" s="28">
        <v>79</v>
      </c>
      <c r="I44" s="32"/>
    </row>
    <row r="45" ht="20.1" customHeight="true" spans="1:9">
      <c r="A45" s="19" t="s">
        <v>46</v>
      </c>
      <c r="B45" s="17">
        <f t="shared" si="1"/>
        <v>9810</v>
      </c>
      <c r="C45" s="20">
        <v>9763</v>
      </c>
      <c r="D45" s="21">
        <v>250</v>
      </c>
      <c r="E45" s="28"/>
      <c r="F45" s="20">
        <v>47</v>
      </c>
      <c r="G45" s="28"/>
      <c r="H45" s="28"/>
      <c r="I45" s="35"/>
    </row>
    <row r="46" ht="20.1" customHeight="true" spans="1:9">
      <c r="A46" s="19" t="s">
        <v>47</v>
      </c>
      <c r="B46" s="17">
        <f t="shared" si="1"/>
        <v>5582</v>
      </c>
      <c r="C46" s="20">
        <v>5515</v>
      </c>
      <c r="D46" s="21">
        <v>200</v>
      </c>
      <c r="E46" s="28"/>
      <c r="F46" s="20">
        <v>67</v>
      </c>
      <c r="G46" s="28"/>
      <c r="H46" s="28"/>
      <c r="I46" s="32"/>
    </row>
    <row r="47" ht="20.1" customHeight="true" spans="1:9">
      <c r="A47" s="19" t="s">
        <v>48</v>
      </c>
      <c r="B47" s="17">
        <f t="shared" si="1"/>
        <v>9267</v>
      </c>
      <c r="C47" s="20">
        <v>8857</v>
      </c>
      <c r="D47" s="21">
        <v>200</v>
      </c>
      <c r="E47" s="28">
        <v>346</v>
      </c>
      <c r="F47" s="20">
        <v>64</v>
      </c>
      <c r="G47" s="28"/>
      <c r="H47" s="28"/>
      <c r="I47" s="35"/>
    </row>
    <row r="48" ht="20.1" customHeight="true" spans="1:9">
      <c r="A48" s="19" t="s">
        <v>49</v>
      </c>
      <c r="B48" s="17">
        <f t="shared" si="1"/>
        <v>7664</v>
      </c>
      <c r="C48" s="20">
        <v>7526</v>
      </c>
      <c r="D48" s="21">
        <v>250</v>
      </c>
      <c r="E48" s="28"/>
      <c r="F48" s="20">
        <v>138</v>
      </c>
      <c r="G48" s="28"/>
      <c r="H48" s="28"/>
      <c r="I48" s="32"/>
    </row>
    <row r="49" ht="20.1" customHeight="true" spans="1:9">
      <c r="A49" s="19" t="s">
        <v>50</v>
      </c>
      <c r="B49" s="17">
        <f t="shared" si="1"/>
        <v>2059</v>
      </c>
      <c r="C49" s="20">
        <v>2004</v>
      </c>
      <c r="D49" s="21">
        <v>50</v>
      </c>
      <c r="E49" s="28"/>
      <c r="F49" s="20">
        <v>55</v>
      </c>
      <c r="G49" s="28"/>
      <c r="H49" s="28"/>
      <c r="I49" s="32"/>
    </row>
    <row r="50" ht="20.1" customHeight="true" spans="1:9">
      <c r="A50" s="19" t="s">
        <v>51</v>
      </c>
      <c r="B50" s="17">
        <f t="shared" si="1"/>
        <v>5340</v>
      </c>
      <c r="C50" s="20">
        <v>5282</v>
      </c>
      <c r="D50" s="21">
        <v>50</v>
      </c>
      <c r="E50" s="28"/>
      <c r="F50" s="20">
        <v>58</v>
      </c>
      <c r="G50" s="28"/>
      <c r="H50" s="28"/>
      <c r="I50" s="32"/>
    </row>
    <row r="51" ht="20.1" customHeight="true" spans="1:9">
      <c r="A51" s="19" t="s">
        <v>52</v>
      </c>
      <c r="B51" s="17">
        <f t="shared" si="1"/>
        <v>3272</v>
      </c>
      <c r="C51" s="20">
        <v>3272</v>
      </c>
      <c r="D51" s="21">
        <v>50</v>
      </c>
      <c r="E51" s="28"/>
      <c r="F51" s="20">
        <v>0</v>
      </c>
      <c r="G51" s="28"/>
      <c r="H51" s="28"/>
      <c r="I51" s="32"/>
    </row>
    <row r="52" ht="45" customHeight="true" spans="1:9">
      <c r="A52" s="16" t="s">
        <v>53</v>
      </c>
      <c r="B52" s="17">
        <f>B53+B54+B55+B56+B57+B58+B59+B60+B61</f>
        <v>14846</v>
      </c>
      <c r="C52" s="17">
        <f>C53+C54+C55+C56+C57+C58+C59+C60+C61</f>
        <v>14105</v>
      </c>
      <c r="D52" s="17">
        <f>D53+D54+D55+D56+D57+D58+D59+D60+D61</f>
        <v>550</v>
      </c>
      <c r="E52" s="17">
        <f>SUM(E53:E60)</f>
        <v>176</v>
      </c>
      <c r="F52" s="17">
        <v>565</v>
      </c>
      <c r="G52" s="20">
        <f>SUM(G53:G60)</f>
        <v>0</v>
      </c>
      <c r="H52" s="20"/>
      <c r="I52" s="32"/>
    </row>
    <row r="53" ht="60" customHeight="true" spans="1:9">
      <c r="A53" s="19" t="s">
        <v>14</v>
      </c>
      <c r="B53" s="17">
        <f t="shared" si="1"/>
        <v>1069</v>
      </c>
      <c r="C53" s="20">
        <v>1069</v>
      </c>
      <c r="D53" s="21"/>
      <c r="E53" s="28"/>
      <c r="F53" s="20"/>
      <c r="G53" s="28"/>
      <c r="H53" s="28"/>
      <c r="I53" s="36"/>
    </row>
    <row r="54" ht="20.1" customHeight="true" spans="1:9">
      <c r="A54" s="19" t="s">
        <v>54</v>
      </c>
      <c r="B54" s="17">
        <f t="shared" si="1"/>
        <v>2021</v>
      </c>
      <c r="C54" s="20">
        <v>1911</v>
      </c>
      <c r="D54" s="21">
        <v>150</v>
      </c>
      <c r="E54" s="28"/>
      <c r="F54" s="20">
        <v>110</v>
      </c>
      <c r="G54" s="28"/>
      <c r="H54" s="28"/>
      <c r="I54" s="32"/>
    </row>
    <row r="55" ht="20.1" customHeight="true" spans="1:9">
      <c r="A55" s="19" t="s">
        <v>55</v>
      </c>
      <c r="B55" s="17">
        <f t="shared" si="1"/>
        <v>8284</v>
      </c>
      <c r="C55" s="20">
        <v>7951</v>
      </c>
      <c r="D55" s="21">
        <v>150</v>
      </c>
      <c r="E55" s="28">
        <v>176</v>
      </c>
      <c r="F55" s="20">
        <v>157</v>
      </c>
      <c r="G55" s="28"/>
      <c r="H55" s="28"/>
      <c r="I55" s="33"/>
    </row>
    <row r="56" ht="20.1" customHeight="true" spans="1:9">
      <c r="A56" s="19" t="s">
        <v>56</v>
      </c>
      <c r="B56" s="17">
        <f t="shared" si="1"/>
        <v>1175</v>
      </c>
      <c r="C56" s="20">
        <v>1175</v>
      </c>
      <c r="D56" s="21"/>
      <c r="E56" s="28"/>
      <c r="F56" s="20"/>
      <c r="G56" s="28"/>
      <c r="H56" s="28"/>
      <c r="I56" s="32"/>
    </row>
    <row r="57" ht="20.1" customHeight="true" spans="1:9">
      <c r="A57" s="19" t="s">
        <v>57</v>
      </c>
      <c r="B57" s="17">
        <f t="shared" si="1"/>
        <v>1968</v>
      </c>
      <c r="C57" s="20">
        <v>1849</v>
      </c>
      <c r="D57" s="21">
        <v>100</v>
      </c>
      <c r="E57" s="28"/>
      <c r="F57" s="20">
        <v>119</v>
      </c>
      <c r="G57" s="28"/>
      <c r="H57" s="28"/>
      <c r="I57" s="32"/>
    </row>
    <row r="58" ht="20.1" customHeight="true" spans="1:9">
      <c r="A58" s="19" t="s">
        <v>58</v>
      </c>
      <c r="B58" s="17">
        <f t="shared" si="1"/>
        <v>50</v>
      </c>
      <c r="C58" s="20">
        <v>50</v>
      </c>
      <c r="D58" s="21">
        <v>50</v>
      </c>
      <c r="E58" s="28"/>
      <c r="F58" s="20"/>
      <c r="G58" s="28"/>
      <c r="H58" s="28"/>
      <c r="I58" s="32"/>
    </row>
    <row r="59" ht="20.1" customHeight="true" spans="1:9">
      <c r="A59" s="19" t="s">
        <v>59</v>
      </c>
      <c r="B59" s="17">
        <f t="shared" si="1"/>
        <v>0</v>
      </c>
      <c r="C59" s="20">
        <v>0</v>
      </c>
      <c r="D59" s="21"/>
      <c r="E59" s="28"/>
      <c r="F59" s="20"/>
      <c r="G59" s="28"/>
      <c r="H59" s="28"/>
      <c r="I59" s="32"/>
    </row>
    <row r="60" ht="20.1" customHeight="true" spans="1:9">
      <c r="A60" s="19" t="s">
        <v>60</v>
      </c>
      <c r="B60" s="17">
        <f t="shared" si="1"/>
        <v>173</v>
      </c>
      <c r="C60" s="20">
        <v>50</v>
      </c>
      <c r="D60" s="21">
        <v>50</v>
      </c>
      <c r="E60" s="28"/>
      <c r="F60" s="20">
        <v>123</v>
      </c>
      <c r="G60" s="28"/>
      <c r="H60" s="28"/>
      <c r="I60" s="32"/>
    </row>
    <row r="61" ht="20.1" customHeight="true" spans="1:9">
      <c r="A61" s="19" t="s">
        <v>61</v>
      </c>
      <c r="B61" s="17">
        <f t="shared" si="1"/>
        <v>106</v>
      </c>
      <c r="C61" s="20">
        <v>50</v>
      </c>
      <c r="D61" s="21">
        <v>50</v>
      </c>
      <c r="E61" s="28"/>
      <c r="F61" s="20">
        <v>56</v>
      </c>
      <c r="G61" s="28"/>
      <c r="H61" s="28"/>
      <c r="I61" s="32"/>
    </row>
    <row r="62" ht="20.1" customHeight="true" spans="1:9">
      <c r="A62" s="18" t="s">
        <v>62</v>
      </c>
      <c r="B62" s="17">
        <f>B63+B64+B65+B66+B67+B68+B69+B70+B71</f>
        <v>14913</v>
      </c>
      <c r="C62" s="17">
        <f>C63+C64+C65+C66+C67+C68+C69+C70+C71</f>
        <v>14100</v>
      </c>
      <c r="D62" s="17">
        <f>D63+D64+D65+D66+D67+D68+D69+D70+D71</f>
        <v>650</v>
      </c>
      <c r="E62" s="17">
        <f t="shared" ref="E62:H62" si="4">SUM(E63:E70)</f>
        <v>0</v>
      </c>
      <c r="F62" s="17">
        <v>448</v>
      </c>
      <c r="G62" s="17">
        <f t="shared" si="4"/>
        <v>0</v>
      </c>
      <c r="H62" s="17">
        <v>365</v>
      </c>
      <c r="I62" s="32"/>
    </row>
    <row r="63" ht="20.1" customHeight="true" spans="1:9">
      <c r="A63" s="19" t="s">
        <v>14</v>
      </c>
      <c r="B63" s="17">
        <f t="shared" si="1"/>
        <v>102</v>
      </c>
      <c r="C63" s="20">
        <v>0</v>
      </c>
      <c r="D63" s="21"/>
      <c r="E63" s="28"/>
      <c r="F63" s="20">
        <v>0</v>
      </c>
      <c r="G63" s="28"/>
      <c r="H63" s="28">
        <v>102</v>
      </c>
      <c r="I63" s="32"/>
    </row>
    <row r="64" ht="20.1" customHeight="true" spans="1:9">
      <c r="A64" s="19" t="s">
        <v>63</v>
      </c>
      <c r="B64" s="17">
        <f t="shared" si="1"/>
        <v>2135</v>
      </c>
      <c r="C64" s="20">
        <v>1968</v>
      </c>
      <c r="D64" s="21">
        <v>100</v>
      </c>
      <c r="E64" s="28"/>
      <c r="F64" s="20">
        <v>45</v>
      </c>
      <c r="G64" s="28"/>
      <c r="H64" s="28">
        <v>122</v>
      </c>
      <c r="I64" s="32"/>
    </row>
    <row r="65" ht="20.1" customHeight="true" spans="1:9">
      <c r="A65" s="19" t="s">
        <v>64</v>
      </c>
      <c r="B65" s="17">
        <f t="shared" si="1"/>
        <v>1791</v>
      </c>
      <c r="C65" s="20">
        <v>1749</v>
      </c>
      <c r="D65" s="21">
        <v>50</v>
      </c>
      <c r="E65" s="28"/>
      <c r="F65" s="20">
        <v>42</v>
      </c>
      <c r="G65" s="28"/>
      <c r="H65" s="28"/>
      <c r="I65" s="32"/>
    </row>
    <row r="66" ht="20.1" customHeight="true" spans="1:9">
      <c r="A66" s="19" t="s">
        <v>65</v>
      </c>
      <c r="B66" s="17">
        <f t="shared" si="1"/>
        <v>1922</v>
      </c>
      <c r="C66" s="20">
        <v>1874</v>
      </c>
      <c r="D66" s="21">
        <v>50</v>
      </c>
      <c r="E66" s="28"/>
      <c r="F66" s="20">
        <v>48</v>
      </c>
      <c r="G66" s="28"/>
      <c r="H66" s="28"/>
      <c r="I66" s="32"/>
    </row>
    <row r="67" ht="20.1" customHeight="true" spans="1:9">
      <c r="A67" s="19" t="s">
        <v>66</v>
      </c>
      <c r="B67" s="17">
        <f t="shared" si="1"/>
        <v>5933</v>
      </c>
      <c r="C67" s="20">
        <v>5785</v>
      </c>
      <c r="D67" s="21">
        <v>150</v>
      </c>
      <c r="E67" s="28"/>
      <c r="F67" s="20">
        <v>148</v>
      </c>
      <c r="G67" s="28"/>
      <c r="H67" s="28"/>
      <c r="I67" s="33"/>
    </row>
    <row r="68" ht="20.1" customHeight="true" spans="1:9">
      <c r="A68" s="19" t="s">
        <v>67</v>
      </c>
      <c r="B68" s="17">
        <f t="shared" si="1"/>
        <v>2764</v>
      </c>
      <c r="C68" s="20">
        <v>2574</v>
      </c>
      <c r="D68" s="21">
        <v>150</v>
      </c>
      <c r="E68" s="28"/>
      <c r="F68" s="20">
        <v>49</v>
      </c>
      <c r="G68" s="28"/>
      <c r="H68" s="28">
        <v>141</v>
      </c>
      <c r="I68" s="32"/>
    </row>
    <row r="69" ht="20.1" customHeight="true" spans="1:9">
      <c r="A69" s="19" t="s">
        <v>68</v>
      </c>
      <c r="B69" s="17">
        <f t="shared" si="1"/>
        <v>161</v>
      </c>
      <c r="C69" s="20">
        <v>100</v>
      </c>
      <c r="D69" s="21">
        <v>100</v>
      </c>
      <c r="E69" s="28"/>
      <c r="F69" s="20">
        <v>61</v>
      </c>
      <c r="G69" s="28"/>
      <c r="H69" s="28"/>
      <c r="I69" s="32"/>
    </row>
    <row r="70" ht="20.1" customHeight="true" spans="1:9">
      <c r="A70" s="19" t="s">
        <v>69</v>
      </c>
      <c r="B70" s="17">
        <f t="shared" si="1"/>
        <v>105</v>
      </c>
      <c r="C70" s="20">
        <v>50</v>
      </c>
      <c r="D70" s="21">
        <v>50</v>
      </c>
      <c r="E70" s="28"/>
      <c r="F70" s="20">
        <v>55</v>
      </c>
      <c r="G70" s="28"/>
      <c r="H70" s="28"/>
      <c r="I70" s="32"/>
    </row>
    <row r="71" ht="20.1" customHeight="true" spans="1:9">
      <c r="A71" s="19" t="s">
        <v>70</v>
      </c>
      <c r="B71" s="17">
        <f t="shared" si="1"/>
        <v>0</v>
      </c>
      <c r="C71" s="20">
        <v>0</v>
      </c>
      <c r="D71" s="21"/>
      <c r="E71" s="28"/>
      <c r="F71" s="20"/>
      <c r="G71" s="28"/>
      <c r="H71" s="28"/>
      <c r="I71" s="32"/>
    </row>
    <row r="72" ht="20.1" customHeight="true" spans="1:9">
      <c r="A72" s="18" t="s">
        <v>71</v>
      </c>
      <c r="B72" s="17">
        <f>B74+B75+B76+B77+B78+B79+B80</f>
        <v>41975</v>
      </c>
      <c r="C72" s="17">
        <f>C74+C75+C76+C77+C78+C79+C80</f>
        <v>40864</v>
      </c>
      <c r="D72" s="17">
        <f>D74+D75+D76+D77+D78+D79+D80</f>
        <v>1300</v>
      </c>
      <c r="E72" s="17">
        <v>863</v>
      </c>
      <c r="F72" s="17">
        <v>117</v>
      </c>
      <c r="G72" s="17">
        <f>SUM(G73:G80)</f>
        <v>0</v>
      </c>
      <c r="H72" s="17">
        <v>131</v>
      </c>
      <c r="I72" s="32"/>
    </row>
    <row r="73" ht="20.1" customHeight="true" spans="1:9">
      <c r="A73" s="19" t="s">
        <v>14</v>
      </c>
      <c r="B73" s="17">
        <f t="shared" ref="B72:B88" si="5">C73+E73+F73+G73+H73</f>
        <v>0</v>
      </c>
      <c r="C73" s="20"/>
      <c r="D73" s="21"/>
      <c r="E73" s="28"/>
      <c r="F73" s="20">
        <v>0</v>
      </c>
      <c r="G73" s="28"/>
      <c r="H73" s="28"/>
      <c r="I73" s="32"/>
    </row>
    <row r="74" ht="20.1" customHeight="true" spans="1:9">
      <c r="A74" s="19" t="s">
        <v>72</v>
      </c>
      <c r="B74" s="17">
        <f t="shared" si="5"/>
        <v>10115</v>
      </c>
      <c r="C74" s="20">
        <v>9939</v>
      </c>
      <c r="D74" s="21">
        <v>300</v>
      </c>
      <c r="E74" s="28">
        <v>176</v>
      </c>
      <c r="F74" s="20">
        <v>0</v>
      </c>
      <c r="G74" s="28"/>
      <c r="H74" s="28"/>
      <c r="I74" s="33"/>
    </row>
    <row r="75" ht="20.1" customHeight="true" spans="1:9">
      <c r="A75" s="19" t="s">
        <v>73</v>
      </c>
      <c r="B75" s="17">
        <f t="shared" si="5"/>
        <v>6412</v>
      </c>
      <c r="C75" s="20">
        <v>6412</v>
      </c>
      <c r="D75" s="21">
        <v>300</v>
      </c>
      <c r="E75" s="28"/>
      <c r="F75" s="20">
        <v>0</v>
      </c>
      <c r="G75" s="28"/>
      <c r="H75" s="28"/>
      <c r="I75" s="33"/>
    </row>
    <row r="76" ht="20.1" customHeight="true" spans="1:9">
      <c r="A76" s="19" t="s">
        <v>74</v>
      </c>
      <c r="B76" s="17">
        <f t="shared" si="5"/>
        <v>7926</v>
      </c>
      <c r="C76" s="20">
        <v>7461</v>
      </c>
      <c r="D76" s="21">
        <v>150</v>
      </c>
      <c r="E76" s="28">
        <v>334</v>
      </c>
      <c r="F76" s="20">
        <v>0</v>
      </c>
      <c r="G76" s="28"/>
      <c r="H76" s="28">
        <v>131</v>
      </c>
      <c r="I76" s="33"/>
    </row>
    <row r="77" ht="20.1" customHeight="true" spans="1:9">
      <c r="A77" s="19" t="s">
        <v>75</v>
      </c>
      <c r="B77" s="17">
        <f t="shared" si="5"/>
        <v>2794</v>
      </c>
      <c r="C77" s="20">
        <v>2794</v>
      </c>
      <c r="D77" s="21">
        <v>100</v>
      </c>
      <c r="E77" s="28"/>
      <c r="F77" s="20">
        <v>0</v>
      </c>
      <c r="G77" s="28"/>
      <c r="H77" s="28"/>
      <c r="I77" s="32"/>
    </row>
    <row r="78" ht="20.1" customHeight="true" spans="1:9">
      <c r="A78" s="19" t="s">
        <v>76</v>
      </c>
      <c r="B78" s="17">
        <f t="shared" si="5"/>
        <v>4858</v>
      </c>
      <c r="C78" s="20">
        <v>4681</v>
      </c>
      <c r="D78" s="21">
        <v>200</v>
      </c>
      <c r="E78" s="28">
        <v>177</v>
      </c>
      <c r="F78" s="20">
        <v>0</v>
      </c>
      <c r="G78" s="28"/>
      <c r="H78" s="28"/>
      <c r="I78" s="33"/>
    </row>
    <row r="79" ht="20.1" customHeight="true" spans="1:9">
      <c r="A79" s="19" t="s">
        <v>77</v>
      </c>
      <c r="B79" s="17">
        <f t="shared" si="5"/>
        <v>7225</v>
      </c>
      <c r="C79" s="20">
        <v>7177</v>
      </c>
      <c r="D79" s="21">
        <v>200</v>
      </c>
      <c r="E79" s="28"/>
      <c r="F79" s="20">
        <v>48</v>
      </c>
      <c r="G79" s="28"/>
      <c r="H79" s="28"/>
      <c r="I79" s="33"/>
    </row>
    <row r="80" ht="20.1" customHeight="true" spans="1:9">
      <c r="A80" s="19" t="s">
        <v>78</v>
      </c>
      <c r="B80" s="17">
        <f t="shared" si="5"/>
        <v>2645</v>
      </c>
      <c r="C80" s="20">
        <v>2400</v>
      </c>
      <c r="D80" s="21">
        <v>50</v>
      </c>
      <c r="E80" s="28">
        <v>176</v>
      </c>
      <c r="F80" s="20">
        <v>69</v>
      </c>
      <c r="G80" s="28"/>
      <c r="H80" s="28"/>
      <c r="I80" s="33"/>
    </row>
    <row r="81" ht="20.1" customHeight="true" spans="1:9">
      <c r="A81" s="18" t="s">
        <v>79</v>
      </c>
      <c r="B81" s="17">
        <f>B82+B83+B84+B85+B86+B87+B88</f>
        <v>3245</v>
      </c>
      <c r="C81" s="17">
        <f>C82+C83+C84+C85+C86+C87+C88</f>
        <v>3107</v>
      </c>
      <c r="D81" s="17">
        <f>D82+D83+D84+D85+D86+D87+D88</f>
        <v>400</v>
      </c>
      <c r="E81" s="17">
        <f>SUM(E82:E87)</f>
        <v>0</v>
      </c>
      <c r="F81" s="17">
        <v>138</v>
      </c>
      <c r="G81" s="20">
        <f>SUM(G82:G87)</f>
        <v>0</v>
      </c>
      <c r="H81" s="20"/>
      <c r="I81" s="32"/>
    </row>
    <row r="82" ht="27" spans="1:9">
      <c r="A82" s="19" t="s">
        <v>14</v>
      </c>
      <c r="B82" s="17">
        <f t="shared" si="5"/>
        <v>42</v>
      </c>
      <c r="C82" s="20"/>
      <c r="D82" s="21"/>
      <c r="E82" s="28"/>
      <c r="F82" s="20">
        <v>42</v>
      </c>
      <c r="G82" s="28"/>
      <c r="H82" s="28"/>
      <c r="I82" s="36" t="s">
        <v>80</v>
      </c>
    </row>
    <row r="83" ht="20.1" customHeight="true" spans="1:9">
      <c r="A83" s="19" t="s">
        <v>81</v>
      </c>
      <c r="B83" s="17">
        <f t="shared" si="5"/>
        <v>1441</v>
      </c>
      <c r="C83" s="20">
        <v>1441</v>
      </c>
      <c r="D83" s="21">
        <v>100</v>
      </c>
      <c r="E83" s="28"/>
      <c r="F83" s="20">
        <v>0</v>
      </c>
      <c r="G83" s="28"/>
      <c r="H83" s="28"/>
      <c r="I83" s="32"/>
    </row>
    <row r="84" ht="20.1" customHeight="true" spans="1:9">
      <c r="A84" s="19" t="s">
        <v>82</v>
      </c>
      <c r="B84" s="17">
        <f t="shared" si="5"/>
        <v>1514</v>
      </c>
      <c r="C84" s="20">
        <v>1466</v>
      </c>
      <c r="D84" s="21">
        <v>100</v>
      </c>
      <c r="E84" s="28"/>
      <c r="F84" s="20">
        <v>48</v>
      </c>
      <c r="G84" s="28"/>
      <c r="H84" s="28"/>
      <c r="I84" s="32"/>
    </row>
    <row r="85" ht="20.1" customHeight="true" spans="1:9">
      <c r="A85" s="19" t="s">
        <v>83</v>
      </c>
      <c r="B85" s="17">
        <f t="shared" si="5"/>
        <v>100</v>
      </c>
      <c r="C85" s="20">
        <v>100</v>
      </c>
      <c r="D85" s="21">
        <v>100</v>
      </c>
      <c r="E85" s="28"/>
      <c r="F85" s="20">
        <v>0</v>
      </c>
      <c r="G85" s="28"/>
      <c r="H85" s="28"/>
      <c r="I85" s="32"/>
    </row>
    <row r="86" ht="20.1" customHeight="true" spans="1:9">
      <c r="A86" s="19" t="s">
        <v>84</v>
      </c>
      <c r="B86" s="17">
        <f t="shared" si="5"/>
        <v>0</v>
      </c>
      <c r="C86" s="20">
        <v>0</v>
      </c>
      <c r="D86" s="21"/>
      <c r="E86" s="28"/>
      <c r="F86" s="20"/>
      <c r="G86" s="28"/>
      <c r="H86" s="28"/>
      <c r="I86" s="32"/>
    </row>
    <row r="87" ht="20.1" customHeight="true" spans="1:9">
      <c r="A87" s="19" t="s">
        <v>85</v>
      </c>
      <c r="B87" s="17">
        <f t="shared" si="5"/>
        <v>98</v>
      </c>
      <c r="C87" s="20">
        <v>50</v>
      </c>
      <c r="D87" s="21">
        <v>50</v>
      </c>
      <c r="E87" s="28"/>
      <c r="F87" s="20">
        <v>48</v>
      </c>
      <c r="G87" s="28"/>
      <c r="H87" s="28"/>
      <c r="I87" s="32"/>
    </row>
    <row r="88" ht="20.1" customHeight="true" spans="1:9">
      <c r="A88" s="19" t="s">
        <v>86</v>
      </c>
      <c r="B88" s="17">
        <f t="shared" si="5"/>
        <v>50</v>
      </c>
      <c r="C88" s="20">
        <v>50</v>
      </c>
      <c r="D88" s="21">
        <v>50</v>
      </c>
      <c r="E88" s="28"/>
      <c r="F88" s="20"/>
      <c r="G88" s="28"/>
      <c r="H88" s="28"/>
      <c r="I88" s="32"/>
    </row>
    <row r="89" ht="20.1" customHeight="true" spans="1:9">
      <c r="A89" s="18" t="s">
        <v>87</v>
      </c>
      <c r="B89" s="17">
        <f>B91+B92+B93+B94+B95+B96</f>
        <v>7007</v>
      </c>
      <c r="C89" s="17">
        <f>C91+C92+C93+C94+C95+C96</f>
        <v>7007</v>
      </c>
      <c r="D89" s="22">
        <v>600</v>
      </c>
      <c r="E89" s="20">
        <f>SUM(E90:E96)</f>
        <v>0</v>
      </c>
      <c r="F89" s="20">
        <v>0</v>
      </c>
      <c r="G89" s="20">
        <f>SUM(G90:G96)</f>
        <v>0</v>
      </c>
      <c r="H89" s="20">
        <v>0</v>
      </c>
      <c r="I89" s="32"/>
    </row>
    <row r="90" ht="20.1" customHeight="true" spans="1:9">
      <c r="A90" s="19" t="s">
        <v>14</v>
      </c>
      <c r="B90" s="17">
        <f t="shared" ref="B89:B115" si="6">C90+E90+F90+G90+H90</f>
        <v>0</v>
      </c>
      <c r="C90" s="20"/>
      <c r="D90" s="21"/>
      <c r="E90" s="28"/>
      <c r="F90" s="20">
        <v>0</v>
      </c>
      <c r="G90" s="28"/>
      <c r="H90" s="28"/>
      <c r="I90" s="32"/>
    </row>
    <row r="91" ht="20.1" customHeight="true" spans="1:9">
      <c r="A91" s="19" t="s">
        <v>88</v>
      </c>
      <c r="B91" s="17">
        <f t="shared" si="6"/>
        <v>1510</v>
      </c>
      <c r="C91" s="20">
        <v>1510</v>
      </c>
      <c r="D91" s="21">
        <v>150</v>
      </c>
      <c r="E91" s="28"/>
      <c r="F91" s="20">
        <v>0</v>
      </c>
      <c r="G91" s="28"/>
      <c r="H91" s="28"/>
      <c r="I91" s="32"/>
    </row>
    <row r="92" ht="20.1" customHeight="true" spans="1:9">
      <c r="A92" s="19" t="s">
        <v>89</v>
      </c>
      <c r="B92" s="17">
        <f t="shared" si="6"/>
        <v>4297</v>
      </c>
      <c r="C92" s="20">
        <v>4297</v>
      </c>
      <c r="D92" s="21">
        <v>250</v>
      </c>
      <c r="E92" s="28"/>
      <c r="F92" s="20"/>
      <c r="G92" s="28"/>
      <c r="H92" s="28"/>
      <c r="I92" s="32"/>
    </row>
    <row r="93" ht="20.1" customHeight="true" spans="1:9">
      <c r="A93" s="19" t="s">
        <v>90</v>
      </c>
      <c r="B93" s="17">
        <f t="shared" si="6"/>
        <v>50</v>
      </c>
      <c r="C93" s="20">
        <v>50</v>
      </c>
      <c r="D93" s="21">
        <v>50</v>
      </c>
      <c r="E93" s="28"/>
      <c r="F93" s="20"/>
      <c r="G93" s="28"/>
      <c r="H93" s="28"/>
      <c r="I93" s="32"/>
    </row>
    <row r="94" ht="20.1" customHeight="true" spans="1:9">
      <c r="A94" s="19" t="s">
        <v>91</v>
      </c>
      <c r="B94" s="17">
        <f t="shared" si="6"/>
        <v>50</v>
      </c>
      <c r="C94" s="20">
        <v>50</v>
      </c>
      <c r="D94" s="21">
        <v>50</v>
      </c>
      <c r="E94" s="28"/>
      <c r="F94" s="20"/>
      <c r="G94" s="28"/>
      <c r="H94" s="28"/>
      <c r="I94" s="32"/>
    </row>
    <row r="95" ht="20.1" customHeight="true" spans="1:9">
      <c r="A95" s="19" t="s">
        <v>92</v>
      </c>
      <c r="B95" s="17">
        <f t="shared" si="6"/>
        <v>1050</v>
      </c>
      <c r="C95" s="20">
        <v>1050</v>
      </c>
      <c r="D95" s="21">
        <v>50</v>
      </c>
      <c r="E95" s="28"/>
      <c r="F95" s="20"/>
      <c r="G95" s="28"/>
      <c r="H95" s="28"/>
      <c r="I95" s="32"/>
    </row>
    <row r="96" ht="20.1" customHeight="true" spans="1:9">
      <c r="A96" s="19" t="s">
        <v>93</v>
      </c>
      <c r="B96" s="17">
        <f t="shared" si="6"/>
        <v>50</v>
      </c>
      <c r="C96" s="20">
        <v>50</v>
      </c>
      <c r="D96" s="21">
        <v>50</v>
      </c>
      <c r="E96" s="28"/>
      <c r="F96" s="20"/>
      <c r="G96" s="28"/>
      <c r="H96" s="28"/>
      <c r="I96" s="32"/>
    </row>
    <row r="97" ht="20.1" customHeight="true" spans="1:9">
      <c r="A97" s="18" t="s">
        <v>94</v>
      </c>
      <c r="B97" s="17">
        <f>B99+B100+B101+B102+B103+B104+B105</f>
        <v>8364</v>
      </c>
      <c r="C97" s="17">
        <f>C99+C100+C101+C102+C103+C104+C105</f>
        <v>7965</v>
      </c>
      <c r="D97" s="22">
        <v>450</v>
      </c>
      <c r="E97" s="17">
        <f t="shared" ref="E97:H97" si="7">SUM(E98:E105)</f>
        <v>0</v>
      </c>
      <c r="F97" s="17">
        <v>162</v>
      </c>
      <c r="G97" s="17">
        <f t="shared" si="7"/>
        <v>0</v>
      </c>
      <c r="H97" s="17">
        <v>237</v>
      </c>
      <c r="I97" s="32"/>
    </row>
    <row r="98" ht="20.1" customHeight="true" spans="1:9">
      <c r="A98" s="19" t="s">
        <v>14</v>
      </c>
      <c r="B98" s="17">
        <f t="shared" si="6"/>
        <v>0</v>
      </c>
      <c r="C98" s="20"/>
      <c r="D98" s="21"/>
      <c r="E98" s="28"/>
      <c r="F98" s="20">
        <v>0</v>
      </c>
      <c r="G98" s="28"/>
      <c r="H98" s="28"/>
      <c r="I98" s="32"/>
    </row>
    <row r="99" ht="20.1" customHeight="true" spans="1:9">
      <c r="A99" s="19" t="s">
        <v>95</v>
      </c>
      <c r="B99" s="17">
        <f t="shared" si="6"/>
        <v>164</v>
      </c>
      <c r="C99" s="20">
        <v>50</v>
      </c>
      <c r="D99" s="21">
        <v>50</v>
      </c>
      <c r="E99" s="28"/>
      <c r="F99" s="20">
        <v>114</v>
      </c>
      <c r="G99" s="28"/>
      <c r="H99" s="28"/>
      <c r="I99" s="32"/>
    </row>
    <row r="100" ht="20.1" customHeight="true" spans="1:9">
      <c r="A100" s="19" t="s">
        <v>96</v>
      </c>
      <c r="B100" s="17">
        <f t="shared" si="6"/>
        <v>1423</v>
      </c>
      <c r="C100" s="20">
        <v>1423</v>
      </c>
      <c r="D100" s="21">
        <v>50</v>
      </c>
      <c r="E100" s="28"/>
      <c r="F100" s="20">
        <v>0</v>
      </c>
      <c r="G100" s="28"/>
      <c r="H100" s="28"/>
      <c r="I100" s="32"/>
    </row>
    <row r="101" ht="20.1" customHeight="true" spans="1:9">
      <c r="A101" s="19" t="s">
        <v>97</v>
      </c>
      <c r="B101" s="17">
        <f t="shared" si="6"/>
        <v>50</v>
      </c>
      <c r="C101" s="20">
        <v>50</v>
      </c>
      <c r="D101" s="21">
        <v>50</v>
      </c>
      <c r="E101" s="28"/>
      <c r="F101" s="20"/>
      <c r="G101" s="28"/>
      <c r="H101" s="28"/>
      <c r="I101" s="32"/>
    </row>
    <row r="102" ht="20.1" customHeight="true" spans="1:9">
      <c r="A102" s="19" t="s">
        <v>98</v>
      </c>
      <c r="B102" s="17">
        <f t="shared" si="6"/>
        <v>1838</v>
      </c>
      <c r="C102" s="20">
        <v>1720</v>
      </c>
      <c r="D102" s="21">
        <v>50</v>
      </c>
      <c r="E102" s="28"/>
      <c r="F102" s="20">
        <v>0</v>
      </c>
      <c r="G102" s="28"/>
      <c r="H102" s="28">
        <v>118</v>
      </c>
      <c r="I102" s="32"/>
    </row>
    <row r="103" ht="20.1" customHeight="true" spans="1:9">
      <c r="A103" s="19" t="s">
        <v>99</v>
      </c>
      <c r="B103" s="17">
        <f t="shared" si="6"/>
        <v>1524</v>
      </c>
      <c r="C103" s="20">
        <v>1405</v>
      </c>
      <c r="D103" s="21">
        <v>50</v>
      </c>
      <c r="E103" s="28"/>
      <c r="F103" s="20">
        <v>0</v>
      </c>
      <c r="G103" s="28"/>
      <c r="H103" s="28">
        <v>119</v>
      </c>
      <c r="I103" s="32"/>
    </row>
    <row r="104" ht="20.1" customHeight="true" spans="1:9">
      <c r="A104" s="19" t="s">
        <v>100</v>
      </c>
      <c r="B104" s="17">
        <f t="shared" si="6"/>
        <v>1322</v>
      </c>
      <c r="C104" s="20">
        <v>1322</v>
      </c>
      <c r="D104" s="21">
        <v>50</v>
      </c>
      <c r="E104" s="28"/>
      <c r="F104" s="20">
        <v>0</v>
      </c>
      <c r="G104" s="28"/>
      <c r="H104" s="28"/>
      <c r="I104" s="32"/>
    </row>
    <row r="105" ht="20.1" customHeight="true" spans="1:9">
      <c r="A105" s="19" t="s">
        <v>101</v>
      </c>
      <c r="B105" s="17">
        <f t="shared" si="6"/>
        <v>2043</v>
      </c>
      <c r="C105" s="20">
        <v>1995</v>
      </c>
      <c r="D105" s="21">
        <v>150</v>
      </c>
      <c r="E105" s="28"/>
      <c r="F105" s="20">
        <v>48</v>
      </c>
      <c r="G105" s="28"/>
      <c r="H105" s="28"/>
      <c r="I105" s="32"/>
    </row>
    <row r="106" ht="20.1" customHeight="true" spans="1:9">
      <c r="A106" s="18" t="s">
        <v>102</v>
      </c>
      <c r="B106" s="17">
        <f>B108+B109+B110</f>
        <v>5311</v>
      </c>
      <c r="C106" s="17">
        <f>C108+C109+C110</f>
        <v>5311</v>
      </c>
      <c r="D106" s="22">
        <v>300</v>
      </c>
      <c r="E106" s="20">
        <f>SUM(E107:E110)</f>
        <v>0</v>
      </c>
      <c r="F106" s="20">
        <v>0</v>
      </c>
      <c r="G106" s="20">
        <f>SUM(G107:G110)</f>
        <v>0</v>
      </c>
      <c r="H106" s="20"/>
      <c r="I106" s="32"/>
    </row>
    <row r="107" ht="20.1" customHeight="true" spans="1:9">
      <c r="A107" s="19" t="s">
        <v>14</v>
      </c>
      <c r="B107" s="17">
        <f t="shared" si="6"/>
        <v>0</v>
      </c>
      <c r="C107" s="20"/>
      <c r="D107" s="21"/>
      <c r="E107" s="28"/>
      <c r="F107" s="20">
        <v>0</v>
      </c>
      <c r="G107" s="28"/>
      <c r="H107" s="28"/>
      <c r="I107" s="32"/>
    </row>
    <row r="108" ht="20.1" customHeight="true" spans="1:9">
      <c r="A108" s="19" t="s">
        <v>103</v>
      </c>
      <c r="B108" s="17">
        <f t="shared" si="6"/>
        <v>4223</v>
      </c>
      <c r="C108" s="20">
        <v>4223</v>
      </c>
      <c r="D108" s="21">
        <v>150</v>
      </c>
      <c r="E108" s="28"/>
      <c r="F108" s="20">
        <v>0</v>
      </c>
      <c r="G108" s="28"/>
      <c r="H108" s="28"/>
      <c r="I108" s="32"/>
    </row>
    <row r="109" ht="20.1" customHeight="true" spans="1:9">
      <c r="A109" s="19" t="s">
        <v>104</v>
      </c>
      <c r="B109" s="17">
        <f t="shared" si="6"/>
        <v>988</v>
      </c>
      <c r="C109" s="20">
        <v>988</v>
      </c>
      <c r="D109" s="21">
        <v>50</v>
      </c>
      <c r="E109" s="28"/>
      <c r="F109" s="20"/>
      <c r="G109" s="28"/>
      <c r="H109" s="28"/>
      <c r="I109" s="32"/>
    </row>
    <row r="110" ht="20.1" customHeight="true" spans="1:9">
      <c r="A110" s="19" t="s">
        <v>105</v>
      </c>
      <c r="B110" s="17">
        <f t="shared" si="6"/>
        <v>100</v>
      </c>
      <c r="C110" s="20">
        <v>100</v>
      </c>
      <c r="D110" s="21">
        <v>100</v>
      </c>
      <c r="E110" s="28"/>
      <c r="F110" s="20"/>
      <c r="G110" s="28"/>
      <c r="H110" s="28"/>
      <c r="I110" s="32"/>
    </row>
    <row r="111" ht="20.1" customHeight="true" spans="1:9">
      <c r="A111" s="18" t="s">
        <v>106</v>
      </c>
      <c r="B111" s="17">
        <f>B113+B114+B115+B116</f>
        <v>9253</v>
      </c>
      <c r="C111" s="17">
        <f>C113+C114+C115+C116</f>
        <v>8786</v>
      </c>
      <c r="D111" s="22">
        <v>350</v>
      </c>
      <c r="E111" s="17">
        <f t="shared" ref="E111:H111" si="8">SUM(E112:E116)</f>
        <v>167</v>
      </c>
      <c r="F111" s="17">
        <v>48</v>
      </c>
      <c r="G111" s="17">
        <f t="shared" si="8"/>
        <v>0</v>
      </c>
      <c r="H111" s="17">
        <v>252</v>
      </c>
      <c r="I111" s="32"/>
    </row>
    <row r="112" ht="20.1" customHeight="true" spans="1:9">
      <c r="A112" s="19" t="s">
        <v>14</v>
      </c>
      <c r="B112" s="17">
        <f t="shared" si="6"/>
        <v>0</v>
      </c>
      <c r="C112" s="20"/>
      <c r="D112" s="21"/>
      <c r="E112" s="28"/>
      <c r="F112" s="20">
        <v>0</v>
      </c>
      <c r="G112" s="28"/>
      <c r="H112" s="28"/>
      <c r="I112" s="32"/>
    </row>
    <row r="113" ht="20.1" customHeight="true" spans="1:9">
      <c r="A113" s="19" t="s">
        <v>107</v>
      </c>
      <c r="B113" s="17">
        <f t="shared" si="6"/>
        <v>2409</v>
      </c>
      <c r="C113" s="20">
        <v>2227</v>
      </c>
      <c r="D113" s="21">
        <v>150</v>
      </c>
      <c r="E113" s="28"/>
      <c r="F113" s="20">
        <v>48</v>
      </c>
      <c r="G113" s="28"/>
      <c r="H113" s="28">
        <v>134</v>
      </c>
      <c r="I113" s="32"/>
    </row>
    <row r="114" ht="20.1" customHeight="true" spans="1:9">
      <c r="A114" s="19" t="s">
        <v>108</v>
      </c>
      <c r="B114" s="17">
        <f t="shared" si="6"/>
        <v>2964</v>
      </c>
      <c r="C114" s="20">
        <v>2797</v>
      </c>
      <c r="D114" s="21">
        <v>50</v>
      </c>
      <c r="E114" s="28">
        <v>167</v>
      </c>
      <c r="F114" s="20">
        <v>0</v>
      </c>
      <c r="G114" s="28"/>
      <c r="H114" s="28"/>
      <c r="I114" s="33"/>
    </row>
    <row r="115" ht="20.1" customHeight="true" spans="1:9">
      <c r="A115" s="19" t="s">
        <v>109</v>
      </c>
      <c r="B115" s="17">
        <f t="shared" si="6"/>
        <v>1521</v>
      </c>
      <c r="C115" s="20">
        <v>1403</v>
      </c>
      <c r="D115" s="21">
        <v>50</v>
      </c>
      <c r="E115" s="28"/>
      <c r="F115" s="20">
        <v>0</v>
      </c>
      <c r="G115" s="28"/>
      <c r="H115" s="28">
        <v>118</v>
      </c>
      <c r="I115" s="32"/>
    </row>
    <row r="116" ht="20.1" customHeight="true" spans="1:9">
      <c r="A116" s="19" t="s">
        <v>110</v>
      </c>
      <c r="B116" s="17">
        <f t="shared" ref="B116:B139" si="9">C116+E116+F116+G116+H116</f>
        <v>2359</v>
      </c>
      <c r="C116" s="20">
        <v>2359</v>
      </c>
      <c r="D116" s="21">
        <v>100</v>
      </c>
      <c r="E116" s="28"/>
      <c r="F116" s="20">
        <v>0</v>
      </c>
      <c r="G116" s="28"/>
      <c r="H116" s="28"/>
      <c r="I116" s="32"/>
    </row>
    <row r="117" ht="20.1" customHeight="true" spans="1:9">
      <c r="A117" s="18" t="s">
        <v>111</v>
      </c>
      <c r="B117" s="17">
        <f>B119+B120+B121+B122+B123+B124+B125+B126+B127+B128</f>
        <v>42323</v>
      </c>
      <c r="C117" s="17">
        <f>C119+C120+C121+C122+C123+C124+C125+C126+C127+C128</f>
        <v>40544</v>
      </c>
      <c r="D117" s="17">
        <f>D119+D120+D121+D122+D123+D124+D125+D126+D127+D128</f>
        <v>850</v>
      </c>
      <c r="E117" s="17">
        <f t="shared" ref="E117:H117" si="10">SUM(E118:E127)</f>
        <v>1400</v>
      </c>
      <c r="F117" s="17">
        <v>165</v>
      </c>
      <c r="G117" s="17">
        <f t="shared" si="10"/>
        <v>0</v>
      </c>
      <c r="H117" s="17">
        <v>214</v>
      </c>
      <c r="I117" s="32"/>
    </row>
    <row r="118" ht="20.1" customHeight="true" spans="1:9">
      <c r="A118" s="19" t="s">
        <v>14</v>
      </c>
      <c r="B118" s="17">
        <f t="shared" si="9"/>
        <v>0</v>
      </c>
      <c r="C118" s="20"/>
      <c r="D118" s="21"/>
      <c r="E118" s="28"/>
      <c r="F118" s="20"/>
      <c r="G118" s="28"/>
      <c r="H118" s="28"/>
      <c r="I118" s="32"/>
    </row>
    <row r="119" ht="20.1" customHeight="true" spans="1:9">
      <c r="A119" s="19" t="s">
        <v>112</v>
      </c>
      <c r="B119" s="17">
        <f t="shared" si="9"/>
        <v>2898</v>
      </c>
      <c r="C119" s="20">
        <v>2898</v>
      </c>
      <c r="D119" s="21">
        <v>150</v>
      </c>
      <c r="E119" s="28"/>
      <c r="F119" s="20">
        <v>0</v>
      </c>
      <c r="G119" s="28"/>
      <c r="H119" s="28"/>
      <c r="I119" s="32"/>
    </row>
    <row r="120" ht="20.1" customHeight="true" spans="1:9">
      <c r="A120" s="19" t="s">
        <v>113</v>
      </c>
      <c r="B120" s="17">
        <f t="shared" si="9"/>
        <v>2220</v>
      </c>
      <c r="C120" s="20">
        <v>2174</v>
      </c>
      <c r="D120" s="21">
        <v>150</v>
      </c>
      <c r="E120" s="28"/>
      <c r="F120" s="20">
        <v>46</v>
      </c>
      <c r="G120" s="28"/>
      <c r="H120" s="28"/>
      <c r="I120" s="32"/>
    </row>
    <row r="121" ht="20.1" customHeight="true" spans="1:9">
      <c r="A121" s="19" t="s">
        <v>114</v>
      </c>
      <c r="B121" s="17">
        <f t="shared" si="9"/>
        <v>1257</v>
      </c>
      <c r="C121" s="20">
        <v>1257</v>
      </c>
      <c r="D121" s="21">
        <v>50</v>
      </c>
      <c r="E121" s="28"/>
      <c r="F121" s="20"/>
      <c r="G121" s="28"/>
      <c r="H121" s="28"/>
      <c r="I121" s="32"/>
    </row>
    <row r="122" ht="20.1" customHeight="true" spans="1:9">
      <c r="A122" s="19" t="s">
        <v>115</v>
      </c>
      <c r="B122" s="17">
        <f t="shared" si="9"/>
        <v>6173</v>
      </c>
      <c r="C122" s="20">
        <v>5876</v>
      </c>
      <c r="D122" s="21">
        <v>100</v>
      </c>
      <c r="E122" s="28">
        <v>176</v>
      </c>
      <c r="F122" s="20">
        <v>0</v>
      </c>
      <c r="G122" s="28"/>
      <c r="H122" s="28">
        <v>121</v>
      </c>
      <c r="I122" s="33"/>
    </row>
    <row r="123" ht="20.1" customHeight="true" spans="1:9">
      <c r="A123" s="19" t="s">
        <v>116</v>
      </c>
      <c r="B123" s="17">
        <f t="shared" si="9"/>
        <v>7731</v>
      </c>
      <c r="C123" s="20">
        <v>7378</v>
      </c>
      <c r="D123" s="21">
        <v>100</v>
      </c>
      <c r="E123" s="28">
        <v>353</v>
      </c>
      <c r="F123" s="20">
        <v>0</v>
      </c>
      <c r="G123" s="28"/>
      <c r="H123" s="28"/>
      <c r="I123" s="33"/>
    </row>
    <row r="124" ht="20.1" customHeight="true" spans="1:9">
      <c r="A124" s="19" t="s">
        <v>117</v>
      </c>
      <c r="B124" s="17">
        <f t="shared" si="9"/>
        <v>7417</v>
      </c>
      <c r="C124" s="20">
        <v>6970</v>
      </c>
      <c r="D124" s="21">
        <v>100</v>
      </c>
      <c r="E124" s="28">
        <v>354</v>
      </c>
      <c r="F124" s="20">
        <v>0</v>
      </c>
      <c r="G124" s="28"/>
      <c r="H124" s="28">
        <v>93</v>
      </c>
      <c r="I124" s="33"/>
    </row>
    <row r="125" ht="20.1" customHeight="true" spans="1:9">
      <c r="A125" s="19" t="s">
        <v>118</v>
      </c>
      <c r="B125" s="17">
        <f t="shared" si="9"/>
        <v>7686</v>
      </c>
      <c r="C125" s="20">
        <v>7286</v>
      </c>
      <c r="D125" s="21">
        <v>50</v>
      </c>
      <c r="E125" s="28">
        <v>341</v>
      </c>
      <c r="F125" s="20">
        <v>59</v>
      </c>
      <c r="G125" s="28"/>
      <c r="H125" s="28"/>
      <c r="I125" s="33"/>
    </row>
    <row r="126" ht="20.1" customHeight="true" spans="1:9">
      <c r="A126" s="19" t="s">
        <v>119</v>
      </c>
      <c r="B126" s="17">
        <f t="shared" si="9"/>
        <v>6831</v>
      </c>
      <c r="C126" s="20">
        <v>6655</v>
      </c>
      <c r="D126" s="21">
        <v>100</v>
      </c>
      <c r="E126" s="28">
        <v>176</v>
      </c>
      <c r="F126" s="20">
        <v>0</v>
      </c>
      <c r="G126" s="28"/>
      <c r="H126" s="28"/>
      <c r="I126" s="33"/>
    </row>
    <row r="127" ht="20.1" customHeight="true" spans="1:9">
      <c r="A127" s="19" t="s">
        <v>120</v>
      </c>
      <c r="B127" s="17">
        <f t="shared" si="9"/>
        <v>0</v>
      </c>
      <c r="C127" s="20">
        <v>0</v>
      </c>
      <c r="D127" s="21"/>
      <c r="E127" s="28"/>
      <c r="F127" s="20"/>
      <c r="G127" s="28"/>
      <c r="H127" s="28"/>
      <c r="I127" s="33"/>
    </row>
    <row r="128" ht="20.1" customHeight="true" spans="1:9">
      <c r="A128" s="19" t="s">
        <v>121</v>
      </c>
      <c r="B128" s="17">
        <f t="shared" si="9"/>
        <v>110</v>
      </c>
      <c r="C128" s="20">
        <v>50</v>
      </c>
      <c r="D128" s="21">
        <v>50</v>
      </c>
      <c r="E128" s="28"/>
      <c r="F128" s="20">
        <v>60</v>
      </c>
      <c r="G128" s="28"/>
      <c r="H128" s="28"/>
      <c r="I128" s="33"/>
    </row>
    <row r="129" ht="20.1" customHeight="true" spans="1:9">
      <c r="A129" s="18" t="s">
        <v>122</v>
      </c>
      <c r="B129" s="17">
        <f>B130+B131+B132+B133+B134+B135+B136+B137</f>
        <v>9078</v>
      </c>
      <c r="C129" s="17">
        <f>C130+C131+C132+C133+C134+C135+C136+C137</f>
        <v>8579</v>
      </c>
      <c r="D129" s="17">
        <f>D130+D131+D132+D133+D134+D135+D136+D137</f>
        <v>350</v>
      </c>
      <c r="E129" s="17">
        <f t="shared" ref="E129:H129" si="11">SUM(E130:E136)</f>
        <v>177</v>
      </c>
      <c r="F129" s="17">
        <v>0</v>
      </c>
      <c r="G129" s="17">
        <f t="shared" si="11"/>
        <v>0</v>
      </c>
      <c r="H129" s="17">
        <v>322</v>
      </c>
      <c r="I129" s="32"/>
    </row>
    <row r="130" ht="20.1" customHeight="true" spans="1:9">
      <c r="A130" s="19" t="s">
        <v>14</v>
      </c>
      <c r="B130" s="17">
        <f t="shared" si="9"/>
        <v>97</v>
      </c>
      <c r="C130" s="20"/>
      <c r="D130" s="21"/>
      <c r="E130" s="28"/>
      <c r="F130" s="20">
        <v>0</v>
      </c>
      <c r="G130" s="28"/>
      <c r="H130" s="28">
        <v>97</v>
      </c>
      <c r="I130" s="32"/>
    </row>
    <row r="131" ht="20.1" customHeight="true" spans="1:9">
      <c r="A131" s="19" t="s">
        <v>123</v>
      </c>
      <c r="B131" s="17">
        <f t="shared" si="9"/>
        <v>2359</v>
      </c>
      <c r="C131" s="20">
        <v>2182</v>
      </c>
      <c r="D131" s="21">
        <v>100</v>
      </c>
      <c r="E131" s="28">
        <v>177</v>
      </c>
      <c r="F131" s="20">
        <v>0</v>
      </c>
      <c r="G131" s="28"/>
      <c r="H131" s="28"/>
      <c r="I131" s="32"/>
    </row>
    <row r="132" ht="20.1" customHeight="true" spans="1:9">
      <c r="A132" s="19" t="s">
        <v>124</v>
      </c>
      <c r="B132" s="17">
        <f t="shared" si="9"/>
        <v>1528</v>
      </c>
      <c r="C132" s="20">
        <v>1528</v>
      </c>
      <c r="D132" s="21">
        <v>100</v>
      </c>
      <c r="E132" s="28"/>
      <c r="F132" s="20">
        <v>0</v>
      </c>
      <c r="G132" s="28"/>
      <c r="H132" s="28"/>
      <c r="I132" s="32"/>
    </row>
    <row r="133" ht="20.1" customHeight="true" spans="1:9">
      <c r="A133" s="19" t="s">
        <v>125</v>
      </c>
      <c r="B133" s="17">
        <f t="shared" si="9"/>
        <v>1273</v>
      </c>
      <c r="C133" s="20">
        <v>1173</v>
      </c>
      <c r="D133" s="21">
        <v>50</v>
      </c>
      <c r="E133" s="28"/>
      <c r="F133" s="20">
        <v>0</v>
      </c>
      <c r="G133" s="28"/>
      <c r="H133" s="28">
        <v>100</v>
      </c>
      <c r="I133" s="32"/>
    </row>
    <row r="134" ht="20.1" customHeight="true" spans="1:9">
      <c r="A134" s="19" t="s">
        <v>126</v>
      </c>
      <c r="B134" s="17">
        <f t="shared" si="9"/>
        <v>1593</v>
      </c>
      <c r="C134" s="20">
        <v>1468</v>
      </c>
      <c r="D134" s="21">
        <v>50</v>
      </c>
      <c r="E134" s="28"/>
      <c r="F134" s="20">
        <v>0</v>
      </c>
      <c r="G134" s="28"/>
      <c r="H134" s="28">
        <v>125</v>
      </c>
      <c r="I134" s="32"/>
    </row>
    <row r="135" ht="20.1" customHeight="true" spans="1:9">
      <c r="A135" s="19" t="s">
        <v>127</v>
      </c>
      <c r="B135" s="17">
        <f t="shared" si="9"/>
        <v>1156</v>
      </c>
      <c r="C135" s="20">
        <v>1156</v>
      </c>
      <c r="D135" s="21">
        <v>50</v>
      </c>
      <c r="E135" s="28"/>
      <c r="F135" s="20">
        <v>0</v>
      </c>
      <c r="G135" s="28"/>
      <c r="H135" s="28"/>
      <c r="I135" s="32"/>
    </row>
    <row r="136" ht="20.1" customHeight="true" spans="1:9">
      <c r="A136" s="19" t="s">
        <v>128</v>
      </c>
      <c r="B136" s="17">
        <f t="shared" si="9"/>
        <v>1072</v>
      </c>
      <c r="C136" s="20">
        <v>1072</v>
      </c>
      <c r="D136" s="21"/>
      <c r="E136" s="28"/>
      <c r="F136" s="20">
        <v>0</v>
      </c>
      <c r="G136" s="28"/>
      <c r="H136" s="28"/>
      <c r="I136" s="32"/>
    </row>
    <row r="137" ht="20.1" customHeight="true" spans="1:9">
      <c r="A137" s="19" t="s">
        <v>129</v>
      </c>
      <c r="B137" s="17">
        <f t="shared" si="9"/>
        <v>0</v>
      </c>
      <c r="C137" s="20">
        <v>0</v>
      </c>
      <c r="D137" s="21"/>
      <c r="E137" s="28"/>
      <c r="F137" s="20">
        <v>0</v>
      </c>
      <c r="G137" s="28"/>
      <c r="H137" s="28"/>
      <c r="I137" s="32"/>
    </row>
    <row r="138" ht="20.1" customHeight="true" spans="1:9">
      <c r="A138" s="18" t="s">
        <v>130</v>
      </c>
      <c r="B138" s="17">
        <f t="shared" si="9"/>
        <v>1611</v>
      </c>
      <c r="C138" s="17"/>
      <c r="D138" s="17">
        <f>SUM(D139:D139)</f>
        <v>0</v>
      </c>
      <c r="E138" s="17">
        <f>SUM(E139:E139)</f>
        <v>0</v>
      </c>
      <c r="F138" s="17">
        <v>0</v>
      </c>
      <c r="G138" s="17">
        <f>SUM(G139:G139)</f>
        <v>1611</v>
      </c>
      <c r="H138" s="17">
        <f>SUM(H139:H139)</f>
        <v>0</v>
      </c>
      <c r="I138" s="32"/>
    </row>
    <row r="139" ht="20.1" customHeight="true" spans="1:9">
      <c r="A139" s="19" t="s">
        <v>131</v>
      </c>
      <c r="B139" s="17">
        <f t="shared" si="9"/>
        <v>1611</v>
      </c>
      <c r="C139" s="17"/>
      <c r="D139" s="17"/>
      <c r="E139" s="28"/>
      <c r="F139" s="28"/>
      <c r="G139" s="28">
        <v>1611</v>
      </c>
      <c r="H139" s="28"/>
      <c r="I139" s="32"/>
    </row>
    <row r="140" ht="20.1" customHeight="true"/>
  </sheetData>
  <mergeCells count="10">
    <mergeCell ref="A2:I2"/>
    <mergeCell ref="A3:C3"/>
    <mergeCell ref="C4:D4"/>
    <mergeCell ref="A4:A5"/>
    <mergeCell ref="B4:B5"/>
    <mergeCell ref="E4:E5"/>
    <mergeCell ref="F4:F5"/>
    <mergeCell ref="G4:G5"/>
    <mergeCell ref="H4:H5"/>
    <mergeCell ref="I4:I5"/>
  </mergeCells>
  <printOptions horizontalCentered="true"/>
  <pageMargins left="0.55" right="0.55" top="1" bottom="1" header="0.511805555555556" footer="0.511805555555556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原表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Jaydon</dc:creator>
  <cp:lastModifiedBy>uos</cp:lastModifiedBy>
  <cp:revision>1</cp:revision>
  <dcterms:created xsi:type="dcterms:W3CDTF">2017-03-11T10:43:00Z</dcterms:created>
  <cp:lastPrinted>2021-12-05T00:58:00Z</cp:lastPrinted>
  <dcterms:modified xsi:type="dcterms:W3CDTF">2024-12-16T15:47:36Z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2052-11.8.2.9695</vt:lpwstr>
  </property>
  <property fmtid="{D5CDD505-2E9C-101B-9397-08002B2CF9AE}" pid="3" name="ICV">
    <vt:lpwstr>3548E4AAA341490A95FD0C461EFD9847_13</vt:lpwstr>
  </property>
</Properties>
</file>