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04" firstSheet="1" activeTab="3"/>
  </bookViews>
  <sheets>
    <sheet name="23年一般公共预算收支执行" sheetId="21" r:id="rId1"/>
    <sheet name="23年政府性基金收支执行" sheetId="20" r:id="rId2"/>
    <sheet name="2024年一般公共预算草案" sheetId="22" r:id="rId3"/>
    <sheet name="24年政府性基金预算草案" sheetId="19" r:id="rId4"/>
    <sheet name="政府投资项目预算情况表" sheetId="23" r:id="rId5"/>
  </sheets>
  <definedNames>
    <definedName name="\d">#REF!</definedName>
    <definedName name="_xlnm.Print_Area" localSheetId="2">'2024年一般公共预算草案'!$A$1:$H$30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<sst xmlns="http://schemas.openxmlformats.org/spreadsheetml/2006/main" count="187" uniqueCount="104">
  <si>
    <t xml:space="preserve">附表一   </t>
  </si>
  <si>
    <t>2023年牛头山镇一般公共预算收支执行情况表</t>
  </si>
  <si>
    <t>单位：万元</t>
  </si>
  <si>
    <t>收入</t>
  </si>
  <si>
    <t>执行数</t>
  </si>
  <si>
    <t>为调整预算数%</t>
  </si>
  <si>
    <t>较上年增减增减%</t>
  </si>
  <si>
    <t>支出与结余</t>
  </si>
  <si>
    <t>较上年增减%</t>
  </si>
  <si>
    <t>一、一般公共预算收入</t>
  </si>
  <si>
    <t xml:space="preserve"> 一、一般公共预算支出</t>
  </si>
  <si>
    <t>1、税收收入</t>
  </si>
  <si>
    <t>一般公共服务支出</t>
  </si>
  <si>
    <t>增值税</t>
  </si>
  <si>
    <t>国防支出</t>
  </si>
  <si>
    <t>消费税</t>
  </si>
  <si>
    <t>公共安全支出</t>
  </si>
  <si>
    <t>企业所得税</t>
  </si>
  <si>
    <t>教育支出</t>
  </si>
  <si>
    <t>个人所得税</t>
  </si>
  <si>
    <t>科学技术支出</t>
  </si>
  <si>
    <t>资源税</t>
  </si>
  <si>
    <t>文化旅游体育与传媒支出</t>
  </si>
  <si>
    <t>城建税</t>
  </si>
  <si>
    <t>社会保障和就业支出</t>
  </si>
  <si>
    <t>房产税</t>
  </si>
  <si>
    <t>卫生健康支出</t>
  </si>
  <si>
    <t>印花税</t>
  </si>
  <si>
    <t>节能环保支出</t>
  </si>
  <si>
    <t>土地使用税</t>
  </si>
  <si>
    <t>城乡社区支出</t>
  </si>
  <si>
    <t>土地增值税</t>
  </si>
  <si>
    <t>农林水支出</t>
  </si>
  <si>
    <t>车船使用税</t>
  </si>
  <si>
    <t>交通运输支出</t>
  </si>
  <si>
    <t>教育费附加</t>
  </si>
  <si>
    <t>商业服务业等支出</t>
  </si>
  <si>
    <t>耕地占用税</t>
  </si>
  <si>
    <t>金融支出</t>
  </si>
  <si>
    <t>契税</t>
  </si>
  <si>
    <t>自然资源海洋气象等支出</t>
  </si>
  <si>
    <t>环境保护税</t>
  </si>
  <si>
    <t>住房保障支出</t>
  </si>
  <si>
    <t>灾害防治及应急管理支出</t>
  </si>
  <si>
    <t>其他税收收入</t>
  </si>
  <si>
    <t>其他支出</t>
  </si>
  <si>
    <t>2、非税收入</t>
  </si>
  <si>
    <t>二、上解支出</t>
  </si>
  <si>
    <t>国有资源有偿使用收入</t>
  </si>
  <si>
    <t>其他收入</t>
  </si>
  <si>
    <t>二、财力总计</t>
  </si>
  <si>
    <t>三、支出总计</t>
  </si>
  <si>
    <t>一般公共预算收入</t>
  </si>
  <si>
    <t>上级补助收入</t>
  </si>
  <si>
    <t>结转下年</t>
  </si>
  <si>
    <t xml:space="preserve">附表二   </t>
  </si>
  <si>
    <t>2023年牛头山镇本级政府性基金预算收支执行情况表</t>
  </si>
  <si>
    <t xml:space="preserve">      单位：万元</t>
  </si>
  <si>
    <t>预算科目</t>
  </si>
  <si>
    <t xml:space="preserve"> 一、政府性基金预算收入</t>
  </si>
  <si>
    <t>一、政府性基金预算支出</t>
  </si>
  <si>
    <t xml:space="preserve">   国有土地使用权出让金收入</t>
  </si>
  <si>
    <t xml:space="preserve">    社会保障和就业支出</t>
  </si>
  <si>
    <t xml:space="preserve">    城乡社区支出</t>
  </si>
  <si>
    <t xml:space="preserve">       国有土地使用权出让收入安排的支出</t>
  </si>
  <si>
    <t xml:space="preserve">       城市基础设施配套费安排的支出</t>
  </si>
  <si>
    <t xml:space="preserve">    其他支出</t>
  </si>
  <si>
    <t xml:space="preserve">       其他政府性基金收入安排的支出</t>
  </si>
  <si>
    <t xml:space="preserve">    上解支出</t>
  </si>
  <si>
    <t>二、上级补助收入</t>
  </si>
  <si>
    <t xml:space="preserve">        政府性基金上解支出</t>
  </si>
  <si>
    <t>三、上年结余</t>
  </si>
  <si>
    <t>二、支出类总计</t>
  </si>
  <si>
    <t>四、收入类总计</t>
  </si>
  <si>
    <t>三、结转下年</t>
  </si>
  <si>
    <t xml:space="preserve">附表三   </t>
  </si>
  <si>
    <t>2024年牛头山镇一般公共预算收支情况表（草案）</t>
  </si>
  <si>
    <t>预算数</t>
  </si>
  <si>
    <t>上年执
行数</t>
  </si>
  <si>
    <t>较上年执行数增减%</t>
  </si>
  <si>
    <t>支出和结余</t>
  </si>
  <si>
    <t xml:space="preserve"> </t>
  </si>
  <si>
    <t>上年结转收入</t>
  </si>
  <si>
    <t>结转下年支出</t>
  </si>
  <si>
    <t>附表四</t>
  </si>
  <si>
    <t>2024年牛头山镇政府性基金预算收支情况表（草案）</t>
  </si>
  <si>
    <t>上年执行数</t>
  </si>
  <si>
    <t>三、上年结转</t>
  </si>
  <si>
    <t xml:space="preserve">附表五   </t>
  </si>
  <si>
    <t>镇     年度项目预算安排情况表</t>
  </si>
  <si>
    <t>项目单位</t>
  </si>
  <si>
    <t>项目名称</t>
  </si>
  <si>
    <t>建设规模及内容</t>
  </si>
  <si>
    <t>建设性质（新建或续建）</t>
  </si>
  <si>
    <t>总投资</t>
  </si>
  <si>
    <t>截止到20**年底完成投资</t>
  </si>
  <si>
    <t>本年计划投资</t>
  </si>
  <si>
    <t>资金来源</t>
  </si>
  <si>
    <t>备  注</t>
  </si>
  <si>
    <t>合计</t>
  </si>
  <si>
    <t>中央补助资金</t>
  </si>
  <si>
    <t>省市县补助资金</t>
  </si>
  <si>
    <t>乡财政预算安排资金</t>
  </si>
  <si>
    <t>其他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</si>
</sst>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1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#,##0.00_ "/>
    <numFmt numFmtId="178" formatCode="0.00_ "/>
    <numFmt numFmtId="179" formatCode="#,##0_ "/>
    <numFmt numFmtId="180" formatCode="0_ "/>
    <numFmt numFmtId="181" formatCode="#,##0.0_ "/>
    <numFmt numFmtId="182" formatCode="0.00_);[Red]\(0.00\)"/>
  </numFmts>
  <fonts count="37">
    <font>
      <sz val="12"/>
      <name val="宋体"/>
      <charset val="134"/>
    </font>
    <font>
      <b/>
      <sz val="18"/>
      <name val="宋体"/>
      <charset val="134"/>
    </font>
    <font>
      <sz val="16"/>
      <color indexed="10"/>
      <name val="宋体"/>
      <charset val="134"/>
    </font>
    <font>
      <sz val="22"/>
      <name val="宋体"/>
      <charset val="134"/>
    </font>
    <font>
      <b/>
      <sz val="10"/>
      <name val="宋体"/>
      <charset val="134"/>
    </font>
    <font>
      <sz val="11"/>
      <name val="仿宋_GB2312"/>
      <charset val="134"/>
    </font>
    <font>
      <b/>
      <sz val="12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b/>
      <sz val="11"/>
      <name val="仿宋_GB2312"/>
      <charset val="134"/>
    </font>
    <font>
      <b/>
      <sz val="10"/>
      <name val="仿宋_GB2312"/>
      <charset val="134"/>
    </font>
    <font>
      <sz val="10"/>
      <name val="仿宋_GB2312"/>
      <charset val="134"/>
    </font>
    <font>
      <sz val="12"/>
      <name val="仿宋_GB2312"/>
      <charset val="134"/>
    </font>
    <font>
      <sz val="11"/>
      <color indexed="8"/>
      <name val="仿宋_GB2312"/>
      <charset val="134"/>
    </font>
    <font>
      <b/>
      <sz val="11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  <font>
      <sz val="9"/>
      <name val="宋体"/>
      <charset val="134"/>
    </font>
    <font>
      <sz val="10"/>
      <name val="Arial"/>
      <charset val="0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70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4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5" borderId="7" applyNumberFormat="0" applyAlignment="0" applyProtection="0">
      <alignment vertical="center"/>
    </xf>
    <xf numFmtId="0" fontId="26" fillId="2" borderId="8" applyNumberFormat="0" applyAlignment="0" applyProtection="0">
      <alignment vertical="center"/>
    </xf>
    <xf numFmtId="0" fontId="27" fillId="2" borderId="7" applyNumberFormat="0" applyAlignment="0" applyProtection="0">
      <alignment vertical="center"/>
    </xf>
    <xf numFmtId="0" fontId="28" fillId="6" borderId="9" applyNumberFormat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5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6" fillId="0" borderId="0"/>
  </cellStyleXfs>
  <cellXfs count="92">
    <xf numFmtId="0" fontId="0" fillId="0" borderId="0" xfId="0"/>
    <xf numFmtId="0" fontId="0" fillId="0" borderId="0" xfId="0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0" fontId="1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7" fillId="0" borderId="0" xfId="0" applyNumberFormat="1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9" fillId="0" borderId="2" xfId="0" applyNumberFormat="1" applyFont="1" applyFill="1" applyBorder="1" applyAlignment="1">
      <alignment horizontal="left" vertical="center"/>
    </xf>
    <xf numFmtId="49" fontId="10" fillId="0" borderId="1" xfId="52" applyNumberFormat="1" applyFont="1" applyFill="1" applyBorder="1" applyAlignment="1" applyProtection="1">
      <alignment horizontal="center" vertical="center" wrapText="1"/>
    </xf>
    <xf numFmtId="49" fontId="10" fillId="0" borderId="3" xfId="52" applyNumberFormat="1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horizontal="center" vertical="center" wrapText="1"/>
    </xf>
    <xf numFmtId="10" fontId="5" fillId="0" borderId="1" xfId="0" applyNumberFormat="1" applyFont="1" applyFill="1" applyBorder="1" applyAlignment="1">
      <alignment horizontal="right" vertical="center" wrapText="1"/>
    </xf>
    <xf numFmtId="49" fontId="5" fillId="0" borderId="1" xfId="52" applyNumberFormat="1" applyFont="1" applyFill="1" applyBorder="1" applyAlignment="1" applyProtection="1">
      <alignment horizontal="left" vertical="center" wrapText="1"/>
    </xf>
    <xf numFmtId="179" fontId="5" fillId="0" borderId="1" xfId="0" applyNumberFormat="1" applyFont="1" applyFill="1" applyBorder="1" applyAlignment="1">
      <alignment horizontal="center" vertical="center" wrapText="1"/>
    </xf>
    <xf numFmtId="176" fontId="5" fillId="0" borderId="1" xfId="52" applyNumberFormat="1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180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right" vertical="center" wrapText="1"/>
    </xf>
    <xf numFmtId="176" fontId="10" fillId="0" borderId="1" xfId="0" applyNumberFormat="1" applyFont="1" applyFill="1" applyBorder="1" applyAlignment="1">
      <alignment horizontal="right" vertical="center" wrapText="1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10" fillId="0" borderId="1" xfId="52" applyNumberFormat="1" applyFont="1" applyFill="1" applyBorder="1" applyAlignment="1" applyProtection="1">
      <alignment horizontal="left" vertical="center" wrapText="1"/>
    </xf>
    <xf numFmtId="179" fontId="10" fillId="0" borderId="1" xfId="0" applyNumberFormat="1" applyFont="1" applyFill="1" applyBorder="1" applyAlignment="1">
      <alignment horizontal="center" vertical="center" wrapText="1"/>
    </xf>
    <xf numFmtId="178" fontId="10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  <xf numFmtId="176" fontId="10" fillId="0" borderId="1" xfId="52" applyNumberFormat="1" applyFont="1" applyFill="1" applyBorder="1" applyAlignment="1" applyProtection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176" fontId="11" fillId="0" borderId="3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/>
    </xf>
    <xf numFmtId="177" fontId="9" fillId="0" borderId="1" xfId="0" applyNumberFormat="1" applyFont="1" applyFill="1" applyBorder="1" applyAlignment="1">
      <alignment horizontal="center" vertical="center" wrapText="1"/>
    </xf>
    <xf numFmtId="176" fontId="12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178" fontId="13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/>
    </xf>
    <xf numFmtId="177" fontId="14" fillId="0" borderId="1" xfId="0" applyNumberFormat="1" applyFont="1" applyFill="1" applyBorder="1" applyAlignment="1">
      <alignment horizontal="center" vertical="center" wrapText="1"/>
    </xf>
    <xf numFmtId="178" fontId="13" fillId="2" borderId="1" xfId="0" applyNumberFormat="1" applyFont="1" applyFill="1" applyBorder="1" applyAlignment="1">
      <alignment horizontal="center" vertical="center"/>
    </xf>
    <xf numFmtId="181" fontId="5" fillId="0" borderId="1" xfId="0" applyNumberFormat="1" applyFont="1" applyFill="1" applyBorder="1" applyAlignment="1">
      <alignment horizontal="center" vertical="center" wrapText="1"/>
    </xf>
    <xf numFmtId="182" fontId="13" fillId="2" borderId="1" xfId="67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179" fontId="12" fillId="0" borderId="0" xfId="0" applyNumberFormat="1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0" fontId="5" fillId="0" borderId="1" xfId="0" applyNumberFormat="1" applyFont="1" applyFill="1" applyBorder="1" applyAlignment="1">
      <alignment horizontal="center" vertical="center" wrapText="1"/>
    </xf>
    <xf numFmtId="178" fontId="9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31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10" fontId="13" fillId="0" borderId="1" xfId="0" applyNumberFormat="1" applyFont="1" applyBorder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10" fontId="5" fillId="0" borderId="1" xfId="0" applyNumberFormat="1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5" xfId="49"/>
    <cellStyle name="常规 26" xfId="50"/>
    <cellStyle name="常规 31" xfId="51"/>
    <cellStyle name="常规_部门单位用表" xfId="52"/>
    <cellStyle name="常规 16" xfId="53"/>
    <cellStyle name="常规 21" xfId="54"/>
    <cellStyle name="常规 13" xfId="55"/>
    <cellStyle name="常规 17" xfId="56"/>
    <cellStyle name="常规 22" xfId="57"/>
    <cellStyle name="常规 18" xfId="58"/>
    <cellStyle name="常规 19" xfId="59"/>
    <cellStyle name="常规 20" xfId="60"/>
    <cellStyle name="常规 28" xfId="61"/>
    <cellStyle name="常规 33" xfId="62"/>
    <cellStyle name="常规 34" xfId="63"/>
    <cellStyle name="常规 35" xfId="64"/>
    <cellStyle name="常规 32" xfId="65"/>
    <cellStyle name="常规 4" xfId="66"/>
    <cellStyle name="常规 5" xfId="67"/>
    <cellStyle name="常规 36" xfId="68"/>
    <cellStyle name="常规 2" xfId="69"/>
  </cellStyles>
  <tableStyles count="0" defaultTableStyle="TableStyleMedium2" defaultPivotStyle="PivotStyleLight16"/>
  <colors>
    <mruColors>
      <color rgb="00FF0000"/>
      <color rgb="000000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0"/>
    <pageSetUpPr fitToPage="1"/>
  </sheetPr>
  <dimension ref="A1:H29"/>
  <sheetViews>
    <sheetView workbookViewId="0">
      <selection activeCell="G6" sqref="G6"/>
    </sheetView>
  </sheetViews>
  <sheetFormatPr defaultColWidth="8.625" defaultRowHeight="15.6" outlineLevelCol="7"/>
  <cols>
    <col min="1" max="1" width="23.625" customWidth="1"/>
    <col min="2" max="3" width="11" customWidth="1"/>
    <col min="4" max="4" width="10.625" customWidth="1"/>
    <col min="5" max="5" width="24.75" customWidth="1"/>
    <col min="6" max="6" width="11.625" customWidth="1"/>
    <col min="7" max="7" width="11.125" customWidth="1"/>
    <col min="8" max="8" width="11" customWidth="1"/>
  </cols>
  <sheetData>
    <row r="1" ht="23" customHeight="1" spans="1:1">
      <c r="A1" t="s">
        <v>0</v>
      </c>
    </row>
    <row r="2" ht="24.75" customHeight="1" spans="1:8">
      <c r="A2" s="74" t="s">
        <v>1</v>
      </c>
      <c r="B2" s="74"/>
      <c r="C2" s="74"/>
      <c r="D2" s="74"/>
      <c r="E2" s="74"/>
      <c r="F2" s="74"/>
      <c r="G2" s="74"/>
      <c r="H2" s="74"/>
    </row>
    <row r="3" ht="19.5" customHeight="1" spans="1:8">
      <c r="A3" s="75"/>
      <c r="B3" s="76"/>
      <c r="C3" s="77"/>
      <c r="E3" s="78"/>
      <c r="F3" s="79" t="s">
        <v>2</v>
      </c>
      <c r="G3" s="79"/>
      <c r="H3" s="79"/>
    </row>
    <row r="4" ht="36.75" customHeight="1" spans="1:8">
      <c r="A4" s="80" t="s">
        <v>3</v>
      </c>
      <c r="B4" s="80" t="s">
        <v>4</v>
      </c>
      <c r="C4" s="71" t="s">
        <v>5</v>
      </c>
      <c r="D4" s="81" t="s">
        <v>6</v>
      </c>
      <c r="E4" s="82" t="s">
        <v>7</v>
      </c>
      <c r="F4" s="80" t="s">
        <v>4</v>
      </c>
      <c r="G4" s="71" t="s">
        <v>5</v>
      </c>
      <c r="H4" s="71" t="s">
        <v>8</v>
      </c>
    </row>
    <row r="5" ht="18.75" customHeight="1" spans="1:8">
      <c r="A5" s="83" t="s">
        <v>9</v>
      </c>
      <c r="B5" s="53">
        <f>B6+B24</f>
        <v>3690.15</v>
      </c>
      <c r="C5" s="84">
        <v>0.9904</v>
      </c>
      <c r="D5" s="84">
        <v>0.093</v>
      </c>
      <c r="E5" s="83" t="s">
        <v>10</v>
      </c>
      <c r="F5" s="85">
        <v>12961.87</v>
      </c>
      <c r="G5" s="84">
        <v>0.6487</v>
      </c>
      <c r="H5" s="84">
        <v>1.0662</v>
      </c>
    </row>
    <row r="6" ht="18.75" customHeight="1" spans="1:8">
      <c r="A6" s="86" t="s">
        <v>11</v>
      </c>
      <c r="B6" s="53">
        <v>3690.15</v>
      </c>
      <c r="C6" s="87">
        <v>1.0014</v>
      </c>
      <c r="D6" s="84">
        <v>0.0934</v>
      </c>
      <c r="E6" s="88" t="s">
        <v>12</v>
      </c>
      <c r="F6" s="19">
        <v>891.67</v>
      </c>
      <c r="G6" s="87">
        <v>0.9954</v>
      </c>
      <c r="H6" s="84">
        <v>-0.3548</v>
      </c>
    </row>
    <row r="7" ht="18.75" customHeight="1" spans="1:8">
      <c r="A7" s="86" t="s">
        <v>13</v>
      </c>
      <c r="B7" s="56">
        <v>2813.94</v>
      </c>
      <c r="C7" s="87">
        <v>1.461</v>
      </c>
      <c r="D7" s="84">
        <v>0.0126</v>
      </c>
      <c r="E7" s="88" t="s">
        <v>14</v>
      </c>
      <c r="F7" s="19"/>
      <c r="G7" s="87"/>
      <c r="H7" s="84"/>
    </row>
    <row r="8" ht="18.75" customHeight="1" spans="1:8">
      <c r="A8" s="86" t="s">
        <v>15</v>
      </c>
      <c r="B8" s="56"/>
      <c r="C8" s="87"/>
      <c r="D8" s="84"/>
      <c r="E8" s="88" t="s">
        <v>16</v>
      </c>
      <c r="F8" s="19"/>
      <c r="G8" s="87"/>
      <c r="H8" s="84"/>
    </row>
    <row r="9" ht="18.75" customHeight="1" spans="1:8">
      <c r="A9" s="86" t="s">
        <v>17</v>
      </c>
      <c r="B9" s="56">
        <v>394.93</v>
      </c>
      <c r="C9" s="87">
        <v>1.1952</v>
      </c>
      <c r="D9" s="84">
        <v>4.8691</v>
      </c>
      <c r="E9" s="88" t="s">
        <v>18</v>
      </c>
      <c r="F9" s="19">
        <v>48</v>
      </c>
      <c r="G9" s="87">
        <v>0.925</v>
      </c>
      <c r="H9" s="84">
        <v>1</v>
      </c>
    </row>
    <row r="10" ht="18.75" customHeight="1" spans="1:8">
      <c r="A10" s="86" t="s">
        <v>19</v>
      </c>
      <c r="B10" s="56">
        <v>19.69</v>
      </c>
      <c r="C10" s="87">
        <v>1.1382</v>
      </c>
      <c r="D10" s="84">
        <v>0.3589</v>
      </c>
      <c r="E10" s="88" t="s">
        <v>20</v>
      </c>
      <c r="F10" s="19">
        <v>2.53</v>
      </c>
      <c r="G10" s="87">
        <v>1.004</v>
      </c>
      <c r="H10" s="84">
        <v>1.3645</v>
      </c>
    </row>
    <row r="11" ht="18.75" customHeight="1" spans="1:8">
      <c r="A11" s="86" t="s">
        <v>21</v>
      </c>
      <c r="B11" s="56">
        <v>1.53</v>
      </c>
      <c r="C11" s="87">
        <v>1.02</v>
      </c>
      <c r="D11" s="84">
        <v>0.0065</v>
      </c>
      <c r="E11" s="88" t="s">
        <v>22</v>
      </c>
      <c r="F11" s="19">
        <v>5</v>
      </c>
      <c r="G11" s="87"/>
      <c r="H11" s="84">
        <v>0</v>
      </c>
    </row>
    <row r="12" ht="18.75" customHeight="1" spans="1:8">
      <c r="A12" s="86" t="s">
        <v>23</v>
      </c>
      <c r="B12" s="56">
        <v>60.49</v>
      </c>
      <c r="C12" s="87">
        <v>0.9179</v>
      </c>
      <c r="D12" s="84">
        <v>-0.6175</v>
      </c>
      <c r="E12" s="88" t="s">
        <v>24</v>
      </c>
      <c r="F12" s="19">
        <v>405.05</v>
      </c>
      <c r="G12" s="87">
        <v>0.9897</v>
      </c>
      <c r="H12" s="84">
        <v>1.1984</v>
      </c>
    </row>
    <row r="13" ht="18.75" customHeight="1" spans="1:8">
      <c r="A13" s="86" t="s">
        <v>25</v>
      </c>
      <c r="B13" s="56">
        <v>131.39</v>
      </c>
      <c r="C13" s="87">
        <v>0.9974</v>
      </c>
      <c r="D13" s="84">
        <v>0.0308</v>
      </c>
      <c r="E13" s="88" t="s">
        <v>26</v>
      </c>
      <c r="F13" s="19">
        <v>43.94</v>
      </c>
      <c r="G13" s="87">
        <v>0.8646</v>
      </c>
      <c r="H13" s="84">
        <v>-0.2083</v>
      </c>
    </row>
    <row r="14" ht="18.75" customHeight="1" spans="1:8">
      <c r="A14" s="86" t="s">
        <v>27</v>
      </c>
      <c r="B14" s="56">
        <v>39.88</v>
      </c>
      <c r="C14" s="87">
        <v>1.2865</v>
      </c>
      <c r="D14" s="84">
        <v>-0.0372</v>
      </c>
      <c r="E14" s="88" t="s">
        <v>28</v>
      </c>
      <c r="F14" s="19">
        <v>6408.49</v>
      </c>
      <c r="G14" s="87">
        <v>0.483</v>
      </c>
      <c r="H14" s="84">
        <v>12.8314</v>
      </c>
    </row>
    <row r="15" ht="18.75" customHeight="1" spans="1:8">
      <c r="A15" s="86" t="s">
        <v>29</v>
      </c>
      <c r="B15" s="56">
        <v>143.79</v>
      </c>
      <c r="C15" s="87">
        <v>1.4824</v>
      </c>
      <c r="D15" s="84">
        <v>1.5997</v>
      </c>
      <c r="E15" s="88" t="s">
        <v>30</v>
      </c>
      <c r="F15" s="19">
        <v>1005.41</v>
      </c>
      <c r="G15" s="87">
        <v>0.3963</v>
      </c>
      <c r="H15" s="84">
        <v>-0.431</v>
      </c>
    </row>
    <row r="16" ht="18.75" customHeight="1" spans="1:8">
      <c r="A16" s="86" t="s">
        <v>31</v>
      </c>
      <c r="B16" s="56">
        <v>0.23</v>
      </c>
      <c r="C16" s="87">
        <v>0.0021</v>
      </c>
      <c r="D16" s="84"/>
      <c r="E16" s="88" t="s">
        <v>32</v>
      </c>
      <c r="F16" s="19">
        <v>3966.95</v>
      </c>
      <c r="G16" s="87">
        <v>1.5311</v>
      </c>
      <c r="H16" s="84">
        <v>0.4555</v>
      </c>
    </row>
    <row r="17" ht="18.75" customHeight="1" spans="1:8">
      <c r="A17" s="86" t="s">
        <v>33</v>
      </c>
      <c r="B17" s="56">
        <v>2.13</v>
      </c>
      <c r="C17" s="87">
        <v>1.065</v>
      </c>
      <c r="D17" s="84">
        <v>0.1833</v>
      </c>
      <c r="E17" s="88" t="s">
        <v>34</v>
      </c>
      <c r="F17" s="19"/>
      <c r="G17" s="87"/>
      <c r="H17" s="84"/>
    </row>
    <row r="18" ht="18.75" customHeight="1" spans="1:8">
      <c r="A18" s="86" t="s">
        <v>35</v>
      </c>
      <c r="B18" s="56">
        <v>44.47</v>
      </c>
      <c r="C18" s="87">
        <v>0.5171</v>
      </c>
      <c r="D18" s="84"/>
      <c r="E18" s="88" t="s">
        <v>36</v>
      </c>
      <c r="F18" s="19"/>
      <c r="G18" s="87"/>
      <c r="H18" s="84"/>
    </row>
    <row r="19" ht="18.75" customHeight="1" spans="1:8">
      <c r="A19" s="86" t="s">
        <v>37</v>
      </c>
      <c r="B19" s="58">
        <v>11.86</v>
      </c>
      <c r="C19" s="87"/>
      <c r="D19" s="84"/>
      <c r="E19" s="88" t="s">
        <v>38</v>
      </c>
      <c r="F19" s="19"/>
      <c r="G19" s="87"/>
      <c r="H19" s="84"/>
    </row>
    <row r="20" ht="18.75" customHeight="1" spans="1:8">
      <c r="A20" s="86" t="s">
        <v>39</v>
      </c>
      <c r="B20" s="56">
        <v>25.79</v>
      </c>
      <c r="C20" s="87">
        <v>1.7193</v>
      </c>
      <c r="D20" s="84">
        <v>0.1233</v>
      </c>
      <c r="E20" s="88" t="s">
        <v>40</v>
      </c>
      <c r="F20" s="19"/>
      <c r="G20" s="87"/>
      <c r="H20" s="84"/>
    </row>
    <row r="21" ht="18.75" customHeight="1" spans="1:8">
      <c r="A21" s="86" t="s">
        <v>41</v>
      </c>
      <c r="B21" s="56">
        <v>0.03</v>
      </c>
      <c r="C21" s="87">
        <v>0.3</v>
      </c>
      <c r="D21" s="84">
        <v>-0.7</v>
      </c>
      <c r="E21" s="88" t="s">
        <v>42</v>
      </c>
      <c r="F21" s="19">
        <v>166.03</v>
      </c>
      <c r="G21" s="87">
        <v>1.0768</v>
      </c>
      <c r="H21" s="84">
        <v>0.5671</v>
      </c>
    </row>
    <row r="22" ht="18.75" customHeight="1" spans="1:8">
      <c r="A22" s="86"/>
      <c r="B22" s="56"/>
      <c r="C22" s="87"/>
      <c r="D22" s="84"/>
      <c r="E22" s="88" t="s">
        <v>43</v>
      </c>
      <c r="F22" s="19">
        <v>18.8</v>
      </c>
      <c r="G22" s="87">
        <v>1</v>
      </c>
      <c r="H22" s="84"/>
    </row>
    <row r="23" ht="18.75" customHeight="1" spans="1:8">
      <c r="A23" s="86" t="s">
        <v>44</v>
      </c>
      <c r="B23" s="56"/>
      <c r="C23" s="87"/>
      <c r="D23" s="84"/>
      <c r="E23" s="88" t="s">
        <v>45</v>
      </c>
      <c r="F23" s="19"/>
      <c r="G23" s="87"/>
      <c r="H23" s="84"/>
    </row>
    <row r="24" ht="18.75" customHeight="1" spans="1:8">
      <c r="A24" s="83" t="s">
        <v>46</v>
      </c>
      <c r="B24" s="53">
        <v>0</v>
      </c>
      <c r="C24" s="87"/>
      <c r="D24" s="84"/>
      <c r="E24" s="83" t="s">
        <v>47</v>
      </c>
      <c r="F24" s="19">
        <v>782.99</v>
      </c>
      <c r="G24" s="87">
        <v>0.6356</v>
      </c>
      <c r="H24" s="84">
        <v>-0.2859</v>
      </c>
    </row>
    <row r="25" ht="18.75" customHeight="1" spans="1:8">
      <c r="A25" s="86" t="s">
        <v>48</v>
      </c>
      <c r="B25" s="53">
        <v>0</v>
      </c>
      <c r="C25" s="87"/>
      <c r="D25" s="84"/>
      <c r="E25" s="83"/>
      <c r="F25" s="19"/>
      <c r="G25" s="87"/>
      <c r="H25" s="84"/>
    </row>
    <row r="26" ht="18.75" customHeight="1" spans="1:8">
      <c r="A26" s="86" t="s">
        <v>49</v>
      </c>
      <c r="B26" s="53"/>
      <c r="C26" s="87"/>
      <c r="D26" s="84"/>
      <c r="E26" s="86"/>
      <c r="F26" s="23"/>
      <c r="G26" s="87"/>
      <c r="H26" s="84"/>
    </row>
    <row r="27" ht="18.75" customHeight="1" spans="1:8">
      <c r="A27" s="83" t="s">
        <v>50</v>
      </c>
      <c r="B27" s="53">
        <f>B28+B29</f>
        <v>13993.27</v>
      </c>
      <c r="C27" s="87">
        <v>0.6874</v>
      </c>
      <c r="D27" s="84">
        <v>0.9786</v>
      </c>
      <c r="E27" s="83" t="s">
        <v>51</v>
      </c>
      <c r="F27" s="19">
        <v>13744.86</v>
      </c>
      <c r="G27" s="87">
        <v>0.648</v>
      </c>
      <c r="H27" s="84">
        <v>0.7618</v>
      </c>
    </row>
    <row r="28" ht="18.75" customHeight="1" spans="1:8">
      <c r="A28" s="86" t="s">
        <v>52</v>
      </c>
      <c r="B28" s="85">
        <f>B5</f>
        <v>3690.15</v>
      </c>
      <c r="C28" s="87">
        <v>0.978</v>
      </c>
      <c r="D28" s="84">
        <v>-0.0141</v>
      </c>
      <c r="E28" s="86"/>
      <c r="F28" s="23"/>
      <c r="G28" s="87"/>
      <c r="H28" s="84"/>
    </row>
    <row r="29" ht="18.75" customHeight="1" spans="1:8">
      <c r="A29" s="89" t="s">
        <v>53</v>
      </c>
      <c r="B29" s="90">
        <v>10303.12</v>
      </c>
      <c r="C29" s="87">
        <v>0.681</v>
      </c>
      <c r="D29" s="84">
        <v>1.8656</v>
      </c>
      <c r="E29" s="91" t="s">
        <v>54</v>
      </c>
      <c r="F29" s="19">
        <v>248.41</v>
      </c>
      <c r="G29" s="87"/>
      <c r="H29" s="84"/>
    </row>
  </sheetData>
  <mergeCells count="3">
    <mergeCell ref="A2:H2"/>
    <mergeCell ref="B3:C3"/>
    <mergeCell ref="F3:H3"/>
  </mergeCells>
  <printOptions horizontalCentered="1"/>
  <pageMargins left="0" right="0" top="0.590277777777778" bottom="0.196527777777778" header="0.511805555555556" footer="0.511805555555556"/>
  <pageSetup paperSize="9" orientation="landscape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0"/>
  </sheetPr>
  <dimension ref="A1:H16"/>
  <sheetViews>
    <sheetView workbookViewId="0">
      <selection activeCell="J9" sqref="J9"/>
    </sheetView>
  </sheetViews>
  <sheetFormatPr defaultColWidth="8.8" defaultRowHeight="15.6" outlineLevelCol="7"/>
  <cols>
    <col min="1" max="1" width="28.25" style="1" customWidth="1"/>
    <col min="2" max="2" width="10.125" style="12" customWidth="1"/>
    <col min="3" max="3" width="9.125" style="12" customWidth="1"/>
    <col min="4" max="4" width="7.875" style="1" customWidth="1"/>
    <col min="5" max="5" width="40.375" style="1" customWidth="1"/>
    <col min="6" max="6" width="9.75" style="12" customWidth="1"/>
    <col min="7" max="7" width="9.875" style="12" customWidth="1"/>
    <col min="8" max="8" width="8.625" style="12" customWidth="1"/>
    <col min="9" max="32" width="9" style="1"/>
    <col min="33" max="16384" width="8.8" style="1"/>
  </cols>
  <sheetData>
    <row r="1" spans="1:1">
      <c r="A1" s="1" t="s">
        <v>55</v>
      </c>
    </row>
    <row r="2" ht="41.25" customHeight="1" spans="1:8">
      <c r="A2" s="13" t="s">
        <v>56</v>
      </c>
      <c r="B2" s="13"/>
      <c r="C2" s="13"/>
      <c r="D2" s="13"/>
      <c r="E2" s="13"/>
      <c r="F2" s="13"/>
      <c r="G2" s="13"/>
      <c r="H2" s="13"/>
    </row>
    <row r="3" ht="19.5" customHeight="1" spans="1:8">
      <c r="A3" s="14"/>
      <c r="G3" s="15" t="s">
        <v>57</v>
      </c>
      <c r="H3" s="15"/>
    </row>
    <row r="4" s="11" customFormat="1" ht="47.25" customHeight="1" spans="1:8">
      <c r="A4" s="16" t="s">
        <v>58</v>
      </c>
      <c r="B4" s="17" t="s">
        <v>4</v>
      </c>
      <c r="C4" s="71" t="s">
        <v>5</v>
      </c>
      <c r="D4" s="17" t="s">
        <v>8</v>
      </c>
      <c r="E4" s="16" t="s">
        <v>58</v>
      </c>
      <c r="F4" s="17" t="s">
        <v>4</v>
      </c>
      <c r="G4" s="71" t="s">
        <v>5</v>
      </c>
      <c r="H4" s="17" t="s">
        <v>8</v>
      </c>
    </row>
    <row r="5" s="11" customFormat="1" ht="24.95" customHeight="1" spans="1:8">
      <c r="A5" s="18" t="s">
        <v>59</v>
      </c>
      <c r="B5" s="20">
        <v>584.89</v>
      </c>
      <c r="C5" s="72">
        <f>B5/644.92*100%</f>
        <v>0.906918687589158</v>
      </c>
      <c r="D5" s="21">
        <f>(584.89-431.75)/431.75*100%</f>
        <v>0.35469600463231</v>
      </c>
      <c r="E5" s="18" t="s">
        <v>60</v>
      </c>
      <c r="F5" s="19">
        <v>92.94</v>
      </c>
      <c r="G5" s="72">
        <f>F5/645*100%</f>
        <v>0.144093023255814</v>
      </c>
      <c r="H5" s="21">
        <f>(F5-431.73)/431.73*100%</f>
        <v>-0.78472656521437</v>
      </c>
    </row>
    <row r="6" ht="24.95" customHeight="1" spans="1:8">
      <c r="A6" s="22" t="s">
        <v>61</v>
      </c>
      <c r="B6" s="20">
        <v>584.89</v>
      </c>
      <c r="C6" s="72">
        <f>B6/644.92*100%</f>
        <v>0.906918687589158</v>
      </c>
      <c r="D6" s="21">
        <f>(584.89-431.75)/431.75*100%</f>
        <v>0.35469600463231</v>
      </c>
      <c r="E6" s="22" t="s">
        <v>62</v>
      </c>
      <c r="F6" s="23"/>
      <c r="G6" s="72"/>
      <c r="H6" s="21"/>
    </row>
    <row r="7" ht="24.95" customHeight="1" spans="1:8">
      <c r="A7" s="22"/>
      <c r="B7" s="20"/>
      <c r="C7" s="72"/>
      <c r="D7" s="21"/>
      <c r="E7" s="22" t="s">
        <v>63</v>
      </c>
      <c r="F7" s="23"/>
      <c r="G7" s="72"/>
      <c r="H7" s="21"/>
    </row>
    <row r="8" ht="24.95" customHeight="1" spans="1:8">
      <c r="A8" s="22"/>
      <c r="B8" s="20"/>
      <c r="C8" s="72"/>
      <c r="D8" s="21"/>
      <c r="E8" s="22" t="s">
        <v>64</v>
      </c>
      <c r="F8" s="19">
        <v>92.94</v>
      </c>
      <c r="G8" s="72">
        <f>F8/645*100%</f>
        <v>0.144093023255814</v>
      </c>
      <c r="H8" s="21">
        <f>(F8-431.73)/431.73*100%</f>
        <v>-0.78472656521437</v>
      </c>
    </row>
    <row r="9" ht="24.95" customHeight="1" spans="1:8">
      <c r="A9" s="22"/>
      <c r="B9" s="20"/>
      <c r="C9" s="72"/>
      <c r="D9" s="21"/>
      <c r="E9" s="22" t="s">
        <v>65</v>
      </c>
      <c r="F9" s="23"/>
      <c r="G9" s="72"/>
      <c r="H9" s="21"/>
    </row>
    <row r="10" ht="24.95" customHeight="1" spans="1:8">
      <c r="A10" s="22"/>
      <c r="B10" s="20"/>
      <c r="C10" s="72"/>
      <c r="D10" s="21"/>
      <c r="E10" s="22" t="s">
        <v>66</v>
      </c>
      <c r="F10" s="23"/>
      <c r="G10" s="72"/>
      <c r="H10" s="21"/>
    </row>
    <row r="11" ht="24.95" customHeight="1" spans="1:8">
      <c r="A11" s="30"/>
      <c r="B11" s="73"/>
      <c r="C11" s="72"/>
      <c r="D11" s="21"/>
      <c r="E11" s="22" t="s">
        <v>67</v>
      </c>
      <c r="F11" s="23"/>
      <c r="G11" s="72"/>
      <c r="H11" s="21"/>
    </row>
    <row r="12" ht="24.95" customHeight="1" spans="1:8">
      <c r="A12" s="22"/>
      <c r="B12" s="20"/>
      <c r="C12" s="72"/>
      <c r="D12" s="21"/>
      <c r="E12" s="22" t="s">
        <v>68</v>
      </c>
      <c r="F12" s="12">
        <v>286.04</v>
      </c>
      <c r="G12" s="72"/>
      <c r="H12" s="21">
        <v>1</v>
      </c>
    </row>
    <row r="13" ht="24.95" customHeight="1" spans="1:8">
      <c r="A13" s="33" t="s">
        <v>69</v>
      </c>
      <c r="B13" s="35"/>
      <c r="C13" s="72"/>
      <c r="D13" s="21"/>
      <c r="E13" s="22" t="s">
        <v>70</v>
      </c>
      <c r="F13" s="19">
        <v>286.04</v>
      </c>
      <c r="G13" s="72"/>
      <c r="H13" s="21">
        <v>1</v>
      </c>
    </row>
    <row r="14" ht="24.95" customHeight="1" spans="1:8">
      <c r="A14" s="33" t="s">
        <v>71</v>
      </c>
      <c r="B14" s="35"/>
      <c r="C14" s="72"/>
      <c r="D14" s="21"/>
      <c r="E14" s="18" t="s">
        <v>72</v>
      </c>
      <c r="F14" s="19">
        <v>378.98</v>
      </c>
      <c r="G14" s="72">
        <f>F14/645*100%</f>
        <v>0.587565891472868</v>
      </c>
      <c r="H14" s="21">
        <f>(F14-431.73)/431.73*100%</f>
        <v>-0.122182845760082</v>
      </c>
    </row>
    <row r="15" ht="24.95" customHeight="1" spans="1:8">
      <c r="A15" s="33" t="s">
        <v>73</v>
      </c>
      <c r="B15" s="20">
        <v>584.89</v>
      </c>
      <c r="C15" s="72">
        <f>B15/644.92*100%</f>
        <v>0.906918687589158</v>
      </c>
      <c r="D15" s="21">
        <f>(584.89-431.75)/431.75*100%</f>
        <v>0.35469600463231</v>
      </c>
      <c r="E15" s="18" t="s">
        <v>74</v>
      </c>
      <c r="F15" s="36">
        <v>205.91</v>
      </c>
      <c r="G15" s="37"/>
      <c r="H15" s="38"/>
    </row>
    <row r="16" ht="30" customHeight="1" spans="1:8">
      <c r="A16" s="39"/>
      <c r="B16" s="40"/>
      <c r="C16" s="40"/>
      <c r="D16" s="39"/>
      <c r="E16" s="39"/>
      <c r="F16" s="40"/>
      <c r="G16" s="40"/>
      <c r="H16" s="40"/>
    </row>
  </sheetData>
  <mergeCells count="2">
    <mergeCell ref="A2:H2"/>
    <mergeCell ref="G3:H3"/>
  </mergeCells>
  <printOptions horizontalCentered="1"/>
  <pageMargins left="0" right="0" top="0.984251968503937" bottom="0.984251968503937" header="0.511811023622047" footer="0.511811023622047"/>
  <pageSetup paperSize="9" orientation="landscape" horizontalDpi="6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5"/>
  <sheetViews>
    <sheetView workbookViewId="0">
      <selection activeCell="J5" sqref="J5"/>
    </sheetView>
  </sheetViews>
  <sheetFormatPr defaultColWidth="8.75" defaultRowHeight="15.6" outlineLevelCol="7"/>
  <cols>
    <col min="1" max="1" width="23.5" style="12" customWidth="1"/>
    <col min="2" max="2" width="12.125" style="12" customWidth="1"/>
    <col min="3" max="3" width="12.25" style="12" customWidth="1"/>
    <col min="4" max="4" width="8.75" style="42" customWidth="1"/>
    <col min="5" max="5" width="25.875" style="12" customWidth="1"/>
    <col min="6" max="6" width="22.375" style="12" customWidth="1"/>
    <col min="7" max="7" width="21.125" style="12" customWidth="1"/>
    <col min="8" max="8" width="9.375" style="12" customWidth="1"/>
    <col min="9" max="20" width="9" style="12"/>
    <col min="21" max="16384" width="8.75" style="12"/>
  </cols>
  <sheetData>
    <row r="1" s="12" customFormat="1" spans="1:4">
      <c r="A1" s="12" t="s">
        <v>75</v>
      </c>
      <c r="D1" s="42"/>
    </row>
    <row r="2" s="12" customFormat="1" ht="28.5" customHeight="1" spans="1:8">
      <c r="A2" s="43" t="s">
        <v>76</v>
      </c>
      <c r="B2" s="43"/>
      <c r="C2" s="43"/>
      <c r="D2" s="43"/>
      <c r="E2" s="43"/>
      <c r="F2" s="43"/>
      <c r="G2" s="43"/>
      <c r="H2" s="43"/>
    </row>
    <row r="3" s="12" customFormat="1" ht="16.5" customHeight="1" spans="1:8">
      <c r="A3" s="44"/>
      <c r="B3" s="44"/>
      <c r="C3" s="5"/>
      <c r="D3" s="6"/>
      <c r="E3" s="5"/>
      <c r="F3" s="5"/>
      <c r="H3" s="45" t="s">
        <v>2</v>
      </c>
    </row>
    <row r="4" s="41" customFormat="1" ht="28.5" customHeight="1" spans="1:8">
      <c r="A4" s="46" t="s">
        <v>3</v>
      </c>
      <c r="B4" s="47" t="s">
        <v>77</v>
      </c>
      <c r="C4" s="47" t="s">
        <v>78</v>
      </c>
      <c r="D4" s="46" t="s">
        <v>79</v>
      </c>
      <c r="E4" s="46" t="s">
        <v>80</v>
      </c>
      <c r="F4" s="46" t="s">
        <v>77</v>
      </c>
      <c r="G4" s="46" t="s">
        <v>78</v>
      </c>
      <c r="H4" s="48" t="s">
        <v>79</v>
      </c>
    </row>
    <row r="5" s="41" customFormat="1" ht="18.75" customHeight="1" spans="1:8">
      <c r="A5" s="49" t="s">
        <v>9</v>
      </c>
      <c r="B5" s="36">
        <f>B6+B24</f>
        <v>3986.05</v>
      </c>
      <c r="C5" s="36">
        <f>C6+C24</f>
        <v>3690.15</v>
      </c>
      <c r="D5" s="38">
        <f>(B5-C5)/C5*100%</f>
        <v>0.080186442285544</v>
      </c>
      <c r="E5" s="49" t="s">
        <v>10</v>
      </c>
      <c r="F5" s="36">
        <f>SUM(F6:F23)</f>
        <v>22210.99</v>
      </c>
      <c r="G5" s="50">
        <v>12961.87</v>
      </c>
      <c r="H5" s="51">
        <f>(F5-G5)/G5*100%</f>
        <v>0.713563706471366</v>
      </c>
    </row>
    <row r="6" s="12" customFormat="1" ht="17.25" customHeight="1" spans="1:8">
      <c r="A6" s="52" t="s">
        <v>11</v>
      </c>
      <c r="B6" s="19">
        <v>3911</v>
      </c>
      <c r="C6" s="53">
        <v>3690.15</v>
      </c>
      <c r="D6" s="38">
        <f t="shared" ref="D6:D30" si="0">(B6-C6)/C6*100%</f>
        <v>0.0598485156429955</v>
      </c>
      <c r="E6" s="54" t="s">
        <v>12</v>
      </c>
      <c r="F6" s="32">
        <f>797.57+24.5</f>
        <v>822.07</v>
      </c>
      <c r="G6" s="50">
        <v>891.67</v>
      </c>
      <c r="H6" s="51">
        <f>(F6-G6)/G6*100%</f>
        <v>-0.0780557829690355</v>
      </c>
    </row>
    <row r="7" s="12" customFormat="1" ht="17.25" customHeight="1" spans="1:8">
      <c r="A7" s="52" t="s">
        <v>13</v>
      </c>
      <c r="B7" s="55">
        <v>2982.34</v>
      </c>
      <c r="C7" s="56">
        <v>2813.94</v>
      </c>
      <c r="D7" s="38">
        <f t="shared" si="0"/>
        <v>0.0598449149590965</v>
      </c>
      <c r="E7" s="54" t="s">
        <v>14</v>
      </c>
      <c r="F7" s="19"/>
      <c r="G7" s="50"/>
      <c r="H7" s="51"/>
    </row>
    <row r="8" s="12" customFormat="1" ht="17.25" customHeight="1" spans="1:8">
      <c r="A8" s="52" t="s">
        <v>15</v>
      </c>
      <c r="B8" s="19"/>
      <c r="C8" s="56"/>
      <c r="D8" s="38"/>
      <c r="E8" s="54" t="s">
        <v>16</v>
      </c>
      <c r="F8" s="19"/>
      <c r="G8" s="50"/>
      <c r="H8" s="51"/>
    </row>
    <row r="9" s="12" customFormat="1" ht="17.25" customHeight="1" spans="1:8">
      <c r="A9" s="52" t="s">
        <v>17</v>
      </c>
      <c r="B9" s="57">
        <v>418.57</v>
      </c>
      <c r="C9" s="56">
        <v>394.93</v>
      </c>
      <c r="D9" s="38">
        <f t="shared" si="0"/>
        <v>0.0598587091383283</v>
      </c>
      <c r="E9" s="54" t="s">
        <v>18</v>
      </c>
      <c r="F9" s="19">
        <v>20</v>
      </c>
      <c r="G9" s="50">
        <v>48</v>
      </c>
      <c r="H9" s="51">
        <v>-0.5833</v>
      </c>
    </row>
    <row r="10" s="12" customFormat="1" ht="17.25" customHeight="1" spans="1:8">
      <c r="A10" s="52" t="s">
        <v>19</v>
      </c>
      <c r="B10" s="19">
        <v>20.87</v>
      </c>
      <c r="C10" s="56">
        <v>19.69</v>
      </c>
      <c r="D10" s="38">
        <f t="shared" si="0"/>
        <v>0.0599288979177247</v>
      </c>
      <c r="E10" s="54" t="s">
        <v>20</v>
      </c>
      <c r="F10" s="19"/>
      <c r="G10" s="50">
        <v>2.53</v>
      </c>
      <c r="H10" s="51">
        <f t="shared" ref="H10:H16" si="1">(F10-G10)/G10*100%</f>
        <v>-1</v>
      </c>
    </row>
    <row r="11" s="12" customFormat="1" ht="17.25" customHeight="1" spans="1:8">
      <c r="A11" s="52" t="s">
        <v>21</v>
      </c>
      <c r="B11" s="19">
        <v>1.62</v>
      </c>
      <c r="C11" s="56">
        <v>1.53</v>
      </c>
      <c r="D11" s="38">
        <f t="shared" si="0"/>
        <v>0.0588235294117648</v>
      </c>
      <c r="E11" s="54" t="s">
        <v>22</v>
      </c>
      <c r="F11" s="19"/>
      <c r="G11" s="50">
        <v>5</v>
      </c>
      <c r="H11" s="51">
        <f t="shared" si="1"/>
        <v>-1</v>
      </c>
    </row>
    <row r="12" s="12" customFormat="1" ht="17.25" customHeight="1" spans="1:8">
      <c r="A12" s="52" t="s">
        <v>23</v>
      </c>
      <c r="B12" s="19">
        <v>64.11</v>
      </c>
      <c r="C12" s="56">
        <v>60.49</v>
      </c>
      <c r="D12" s="38">
        <f t="shared" si="0"/>
        <v>0.059844602413622</v>
      </c>
      <c r="E12" s="54" t="s">
        <v>24</v>
      </c>
      <c r="F12" s="19">
        <v>334.41</v>
      </c>
      <c r="G12" s="50">
        <v>405.05</v>
      </c>
      <c r="H12" s="51">
        <f t="shared" si="1"/>
        <v>-0.174398222441674</v>
      </c>
    </row>
    <row r="13" s="12" customFormat="1" ht="17.25" customHeight="1" spans="1:8">
      <c r="A13" s="52" t="s">
        <v>25</v>
      </c>
      <c r="B13" s="19">
        <v>139.25</v>
      </c>
      <c r="C13" s="56">
        <v>131.39</v>
      </c>
      <c r="D13" s="38">
        <f t="shared" si="0"/>
        <v>0.0598219042545096</v>
      </c>
      <c r="E13" s="54" t="s">
        <v>26</v>
      </c>
      <c r="F13" s="19">
        <v>61.36</v>
      </c>
      <c r="G13" s="50">
        <v>43.94</v>
      </c>
      <c r="H13" s="51">
        <f t="shared" si="1"/>
        <v>0.396449704142012</v>
      </c>
    </row>
    <row r="14" s="12" customFormat="1" ht="17.25" customHeight="1" spans="1:8">
      <c r="A14" s="52" t="s">
        <v>27</v>
      </c>
      <c r="B14" s="19">
        <v>42.27</v>
      </c>
      <c r="C14" s="56">
        <v>39.88</v>
      </c>
      <c r="D14" s="38">
        <f t="shared" si="0"/>
        <v>0.0599297893681043</v>
      </c>
      <c r="E14" s="54" t="s">
        <v>28</v>
      </c>
      <c r="F14" s="19">
        <v>17078.93</v>
      </c>
      <c r="G14" s="50">
        <v>6408.49</v>
      </c>
      <c r="H14" s="51">
        <f t="shared" si="1"/>
        <v>1.66504746047821</v>
      </c>
    </row>
    <row r="15" s="12" customFormat="1" ht="17.25" customHeight="1" spans="1:8">
      <c r="A15" s="52" t="s">
        <v>29</v>
      </c>
      <c r="B15" s="19">
        <v>152.4</v>
      </c>
      <c r="C15" s="56">
        <v>143.79</v>
      </c>
      <c r="D15" s="38">
        <f t="shared" si="0"/>
        <v>0.0598789901940331</v>
      </c>
      <c r="E15" s="54" t="s">
        <v>30</v>
      </c>
      <c r="F15" s="19">
        <v>1322.08</v>
      </c>
      <c r="G15" s="50">
        <v>1005.41</v>
      </c>
      <c r="H15" s="51">
        <f t="shared" si="1"/>
        <v>0.314966033757373</v>
      </c>
    </row>
    <row r="16" s="12" customFormat="1" ht="17.25" customHeight="1" spans="1:8">
      <c r="A16" s="52" t="s">
        <v>31</v>
      </c>
      <c r="B16" s="19">
        <v>0.25</v>
      </c>
      <c r="C16" s="56">
        <v>0.23</v>
      </c>
      <c r="D16" s="38">
        <f t="shared" si="0"/>
        <v>0.0869565217391304</v>
      </c>
      <c r="E16" s="54" t="s">
        <v>32</v>
      </c>
      <c r="F16" s="19">
        <v>2318.56</v>
      </c>
      <c r="G16" s="50">
        <v>3966.95</v>
      </c>
      <c r="H16" s="51">
        <f t="shared" si="1"/>
        <v>-0.415530823428579</v>
      </c>
    </row>
    <row r="17" s="12" customFormat="1" ht="17.25" customHeight="1" spans="1:8">
      <c r="A17" s="52" t="s">
        <v>33</v>
      </c>
      <c r="B17" s="19">
        <v>2.26</v>
      </c>
      <c r="C17" s="56">
        <v>2.13</v>
      </c>
      <c r="D17" s="38">
        <f t="shared" si="0"/>
        <v>0.0610328638497652</v>
      </c>
      <c r="E17" s="54" t="s">
        <v>34</v>
      </c>
      <c r="F17" s="19">
        <v>8.33</v>
      </c>
      <c r="G17" s="50">
        <v>0</v>
      </c>
      <c r="H17" s="51"/>
    </row>
    <row r="18" s="12" customFormat="1" ht="17.25" customHeight="1" spans="1:8">
      <c r="A18" s="52" t="s">
        <v>35</v>
      </c>
      <c r="B18" s="19">
        <v>47.13</v>
      </c>
      <c r="C18" s="56">
        <v>44.47</v>
      </c>
      <c r="D18" s="38">
        <f t="shared" si="0"/>
        <v>0.0598156060265348</v>
      </c>
      <c r="E18" s="54" t="s">
        <v>36</v>
      </c>
      <c r="F18" s="19"/>
      <c r="G18" s="50"/>
      <c r="H18" s="51"/>
    </row>
    <row r="19" s="12" customFormat="1" ht="17.25" customHeight="1" spans="1:8">
      <c r="A19" s="52" t="s">
        <v>37</v>
      </c>
      <c r="B19" s="19">
        <v>12.57</v>
      </c>
      <c r="C19" s="58">
        <v>11.86</v>
      </c>
      <c r="D19" s="38">
        <f t="shared" si="0"/>
        <v>0.0598650927487353</v>
      </c>
      <c r="E19" s="54" t="s">
        <v>38</v>
      </c>
      <c r="F19" s="19"/>
      <c r="G19" s="50"/>
      <c r="H19" s="51"/>
    </row>
    <row r="20" s="12" customFormat="1" ht="17.25" customHeight="1" spans="1:8">
      <c r="A20" s="52" t="s">
        <v>39</v>
      </c>
      <c r="B20" s="19">
        <v>27.33</v>
      </c>
      <c r="C20" s="56">
        <v>25.79</v>
      </c>
      <c r="D20" s="38">
        <f t="shared" si="0"/>
        <v>0.0597130670802636</v>
      </c>
      <c r="E20" s="54" t="s">
        <v>40</v>
      </c>
      <c r="F20" s="19"/>
      <c r="G20" s="50"/>
      <c r="H20" s="51"/>
    </row>
    <row r="21" s="12" customFormat="1" ht="17.25" customHeight="1" spans="1:8">
      <c r="A21" s="52" t="s">
        <v>41</v>
      </c>
      <c r="B21" s="19">
        <v>0.03</v>
      </c>
      <c r="C21" s="56">
        <v>0.03</v>
      </c>
      <c r="D21" s="38">
        <f t="shared" si="0"/>
        <v>0</v>
      </c>
      <c r="E21" s="54" t="s">
        <v>42</v>
      </c>
      <c r="F21" s="19">
        <v>195.25</v>
      </c>
      <c r="G21" s="50">
        <v>166.03</v>
      </c>
      <c r="H21" s="51">
        <f>(F21-G21)/G21*100%</f>
        <v>0.175992290549901</v>
      </c>
    </row>
    <row r="22" s="12" customFormat="1" ht="17.25" customHeight="1" spans="1:8">
      <c r="A22" s="52" t="s">
        <v>44</v>
      </c>
      <c r="B22" s="23"/>
      <c r="C22" s="56"/>
      <c r="D22" s="38"/>
      <c r="E22" s="54" t="s">
        <v>43</v>
      </c>
      <c r="F22" s="19">
        <v>50</v>
      </c>
      <c r="G22" s="50">
        <v>18.8</v>
      </c>
      <c r="H22" s="51">
        <f>(F22-G22)/G22*100%</f>
        <v>1.65957446808511</v>
      </c>
    </row>
    <row r="23" s="12" customFormat="1" ht="17.25" customHeight="1" spans="1:8">
      <c r="A23" s="59"/>
      <c r="B23" s="23"/>
      <c r="C23" s="56"/>
      <c r="D23" s="38"/>
      <c r="E23" s="54" t="s">
        <v>45</v>
      </c>
      <c r="F23" s="19"/>
      <c r="G23" s="50"/>
      <c r="H23" s="51"/>
    </row>
    <row r="24" s="12" customFormat="1" ht="17.25" customHeight="1" spans="1:8">
      <c r="A24" s="49" t="s">
        <v>46</v>
      </c>
      <c r="B24" s="19">
        <f>B25+B26</f>
        <v>75.05</v>
      </c>
      <c r="C24" s="19">
        <v>0</v>
      </c>
      <c r="D24" s="38"/>
      <c r="E24" s="49" t="s">
        <v>47</v>
      </c>
      <c r="F24" s="19">
        <v>1679.11</v>
      </c>
      <c r="G24" s="50">
        <v>782.99</v>
      </c>
      <c r="H24" s="51">
        <f>(F24-G24)/G24*100%</f>
        <v>1.14448460389022</v>
      </c>
    </row>
    <row r="25" s="12" customFormat="1" ht="17.25" customHeight="1" spans="1:8">
      <c r="A25" s="52" t="s">
        <v>48</v>
      </c>
      <c r="B25" s="19">
        <v>75.05</v>
      </c>
      <c r="C25" s="19">
        <v>0</v>
      </c>
      <c r="D25" s="38"/>
      <c r="E25" s="49"/>
      <c r="F25" s="19"/>
      <c r="G25" s="50" t="s">
        <v>81</v>
      </c>
      <c r="H25" s="51"/>
    </row>
    <row r="26" s="12" customFormat="1" ht="17.25" customHeight="1" spans="1:8">
      <c r="A26" s="52" t="s">
        <v>49</v>
      </c>
      <c r="B26" s="23"/>
      <c r="C26" s="23"/>
      <c r="D26" s="38"/>
      <c r="E26" s="52"/>
      <c r="F26" s="19"/>
      <c r="G26" s="50"/>
      <c r="H26" s="51"/>
    </row>
    <row r="27" s="12" customFormat="1" ht="17.25" customHeight="1" spans="1:8">
      <c r="A27" s="49" t="s">
        <v>50</v>
      </c>
      <c r="B27" s="19">
        <f>B28+B29+B30</f>
        <v>23890.1</v>
      </c>
      <c r="C27" s="19">
        <f>C28+C29+C30</f>
        <v>13993.27</v>
      </c>
      <c r="D27" s="38">
        <f t="shared" si="0"/>
        <v>0.707256416834664</v>
      </c>
      <c r="E27" s="49" t="s">
        <v>51</v>
      </c>
      <c r="F27" s="19">
        <f>F24+F5</f>
        <v>23890.1</v>
      </c>
      <c r="G27" s="50">
        <f>G24+G5</f>
        <v>13744.86</v>
      </c>
      <c r="H27" s="51">
        <f>(F27-G27)/G27*100%</f>
        <v>0.738111555883435</v>
      </c>
    </row>
    <row r="28" s="12" customFormat="1" ht="17.25" customHeight="1" spans="1:8">
      <c r="A28" s="52" t="s">
        <v>52</v>
      </c>
      <c r="B28" s="19">
        <f>B5</f>
        <v>3986.05</v>
      </c>
      <c r="C28" s="60">
        <f>C5</f>
        <v>3690.15</v>
      </c>
      <c r="D28" s="38">
        <f t="shared" si="0"/>
        <v>0.080186442285544</v>
      </c>
      <c r="E28" s="52"/>
      <c r="F28" s="19"/>
      <c r="G28" s="50"/>
      <c r="H28" s="51"/>
    </row>
    <row r="29" s="12" customFormat="1" ht="17.25" customHeight="1" spans="1:8">
      <c r="A29" s="61" t="s">
        <v>53</v>
      </c>
      <c r="B29" s="55">
        <v>19655.64</v>
      </c>
      <c r="C29" s="60">
        <v>9626.11</v>
      </c>
      <c r="D29" s="38">
        <f t="shared" si="0"/>
        <v>1.04190893309966</v>
      </c>
      <c r="E29" s="62"/>
      <c r="F29" s="19"/>
      <c r="G29" s="50"/>
      <c r="H29" s="51"/>
    </row>
    <row r="30" s="12" customFormat="1" ht="20.1" customHeight="1" spans="1:8">
      <c r="A30" s="61" t="s">
        <v>82</v>
      </c>
      <c r="B30" s="63">
        <v>248.41</v>
      </c>
      <c r="C30" s="64">
        <v>677.01</v>
      </c>
      <c r="D30" s="38">
        <f t="shared" si="0"/>
        <v>-0.63307779796458</v>
      </c>
      <c r="E30" s="18" t="s">
        <v>83</v>
      </c>
      <c r="F30" s="64"/>
      <c r="G30" s="50">
        <v>248.41</v>
      </c>
      <c r="H30" s="51"/>
    </row>
    <row r="31" s="12" customFormat="1" ht="20.1" customHeight="1" spans="1:8">
      <c r="A31" s="65"/>
      <c r="B31" s="65"/>
      <c r="C31" s="65"/>
      <c r="D31" s="66"/>
      <c r="E31" s="67"/>
      <c r="F31" s="67"/>
      <c r="G31" s="67"/>
      <c r="H31" s="67"/>
    </row>
    <row r="32" s="12" customFormat="1" ht="20.1" customHeight="1" spans="1:8">
      <c r="A32" s="65"/>
      <c r="B32" s="68"/>
      <c r="C32" s="65"/>
      <c r="D32" s="66"/>
      <c r="E32" s="67"/>
      <c r="F32" s="67"/>
      <c r="G32" s="67"/>
      <c r="H32" s="67"/>
    </row>
    <row r="33" s="41" customFormat="1" ht="20.1" customHeight="1" spans="1:8">
      <c r="A33" s="67"/>
      <c r="B33" s="67"/>
      <c r="C33" s="67"/>
      <c r="D33" s="69"/>
      <c r="E33" s="67"/>
      <c r="F33" s="67"/>
      <c r="G33" s="67"/>
      <c r="H33" s="67"/>
    </row>
    <row r="34" s="12" customFormat="1" ht="20.1" customHeight="1" spans="1:8">
      <c r="A34" s="67"/>
      <c r="B34" s="67"/>
      <c r="C34" s="67"/>
      <c r="D34" s="69"/>
      <c r="E34" s="67"/>
      <c r="F34" s="67"/>
      <c r="G34" s="67"/>
      <c r="H34" s="67"/>
    </row>
    <row r="35" s="12" customFormat="1" ht="20.1" customHeight="1" spans="1:8">
      <c r="A35" s="67"/>
      <c r="B35" s="67"/>
      <c r="C35" s="67"/>
      <c r="D35" s="69"/>
      <c r="E35" s="67"/>
      <c r="F35" s="67"/>
      <c r="G35" s="67"/>
      <c r="H35" s="67"/>
    </row>
    <row r="36" s="12" customFormat="1" ht="20.1" customHeight="1" spans="1:8">
      <c r="A36" s="67"/>
      <c r="B36" s="67"/>
      <c r="C36" s="67"/>
      <c r="D36" s="69"/>
      <c r="E36" s="67"/>
      <c r="F36" s="67"/>
      <c r="G36" s="67"/>
      <c r="H36" s="67"/>
    </row>
    <row r="37" s="12" customFormat="1" ht="20.1" customHeight="1" spans="1:8">
      <c r="A37" s="67"/>
      <c r="B37" s="67"/>
      <c r="C37" s="67"/>
      <c r="D37" s="69"/>
      <c r="E37" s="67"/>
      <c r="F37" s="67"/>
      <c r="G37" s="67"/>
      <c r="H37" s="67"/>
    </row>
    <row r="38" s="12" customFormat="1" ht="20.1" customHeight="1" spans="1:8">
      <c r="A38" s="67"/>
      <c r="B38" s="67"/>
      <c r="C38" s="67"/>
      <c r="D38" s="69"/>
      <c r="E38" s="67"/>
      <c r="F38" s="67"/>
      <c r="G38" s="67"/>
      <c r="H38" s="67"/>
    </row>
    <row r="39" s="12" customFormat="1" ht="20.1" customHeight="1" spans="1:8">
      <c r="A39" s="67"/>
      <c r="B39" s="67"/>
      <c r="C39" s="67"/>
      <c r="D39" s="69"/>
      <c r="E39" s="67"/>
      <c r="G39" s="67"/>
      <c r="H39" s="67"/>
    </row>
    <row r="40" s="12" customFormat="1" ht="18" customHeight="1" spans="1:4">
      <c r="A40" s="67"/>
      <c r="B40" s="67"/>
      <c r="C40" s="67"/>
      <c r="D40" s="69"/>
    </row>
    <row r="41" s="12" customFormat="1" ht="13.5" customHeight="1" spans="1:6">
      <c r="A41" s="67"/>
      <c r="B41" s="67"/>
      <c r="C41" s="67"/>
      <c r="D41" s="69"/>
      <c r="F41" s="67"/>
    </row>
    <row r="42" s="12" customFormat="1" ht="13.5" customHeight="1" spans="4:8">
      <c r="D42" s="42"/>
      <c r="E42" s="67"/>
      <c r="G42" s="67"/>
      <c r="H42" s="67"/>
    </row>
    <row r="43" s="12" customFormat="1" ht="13.5" customHeight="1" spans="1:4">
      <c r="A43" s="65"/>
      <c r="B43" s="65"/>
      <c r="C43" s="70"/>
      <c r="D43" s="42"/>
    </row>
    <row r="44" s="12" customFormat="1" ht="13.5" customHeight="1" spans="1:4">
      <c r="A44" s="67"/>
      <c r="B44" s="67"/>
      <c r="C44" s="67"/>
      <c r="D44" s="69"/>
    </row>
    <row r="45" s="12" customFormat="1" ht="13.5" customHeight="1" spans="1:6">
      <c r="A45" s="65"/>
      <c r="B45" s="65"/>
      <c r="D45" s="42"/>
      <c r="F45" s="67"/>
    </row>
    <row r="46" s="12" customFormat="1" ht="13.5" customHeight="1" spans="1:8">
      <c r="A46" s="65"/>
      <c r="B46" s="65"/>
      <c r="D46" s="42"/>
      <c r="E46" s="67"/>
      <c r="G46" s="67"/>
      <c r="H46" s="67"/>
    </row>
    <row r="47" s="12" customFormat="1" ht="13.5" customHeight="1" spans="1:4">
      <c r="A47" s="65"/>
      <c r="B47" s="65"/>
      <c r="C47" s="70"/>
      <c r="D47" s="42"/>
    </row>
    <row r="48" s="12" customFormat="1" ht="13.5" customHeight="1" spans="1:4">
      <c r="A48" s="67"/>
      <c r="B48" s="67"/>
      <c r="C48" s="67"/>
      <c r="D48" s="69"/>
    </row>
    <row r="49" s="12" customFormat="1" ht="13.5" customHeight="1" spans="1:4">
      <c r="A49" s="65"/>
      <c r="B49" s="65"/>
      <c r="D49" s="42"/>
    </row>
    <row r="50" s="12" customFormat="1" ht="13.5" customHeight="1" spans="1:4">
      <c r="A50" s="65"/>
      <c r="B50" s="65"/>
      <c r="D50" s="42"/>
    </row>
    <row r="51" s="12" customFormat="1" ht="13.5" customHeight="1" spans="4:4">
      <c r="D51" s="42"/>
    </row>
    <row r="52" s="12" customFormat="1" spans="4:4">
      <c r="D52" s="42"/>
    </row>
    <row r="53" s="12" customFormat="1" spans="4:4">
      <c r="D53" s="42"/>
    </row>
    <row r="54" s="12" customFormat="1" spans="4:4">
      <c r="D54" s="42"/>
    </row>
    <row r="55" s="12" customFormat="1" ht="23.25" customHeight="1" spans="4:4">
      <c r="D55" s="42"/>
    </row>
  </sheetData>
  <mergeCells count="1">
    <mergeCell ref="A2:H2"/>
  </mergeCells>
  <pageMargins left="0.75" right="0.75" top="1" bottom="1" header="0.5" footer="0.5"/>
  <pageSetup paperSize="9" scale="88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0"/>
  </sheetPr>
  <dimension ref="A1:H16"/>
  <sheetViews>
    <sheetView tabSelected="1" workbookViewId="0">
      <selection activeCell="M10" sqref="M10"/>
    </sheetView>
  </sheetViews>
  <sheetFormatPr defaultColWidth="8.8" defaultRowHeight="15.6" outlineLevelCol="7"/>
  <cols>
    <col min="1" max="1" width="28.25" style="1" customWidth="1"/>
    <col min="2" max="2" width="10.125" style="12" customWidth="1"/>
    <col min="3" max="3" width="9.125" style="12" customWidth="1"/>
    <col min="4" max="4" width="7.875" style="1" customWidth="1"/>
    <col min="5" max="5" width="40.375" style="1" customWidth="1"/>
    <col min="6" max="6" width="9.75" style="12" customWidth="1"/>
    <col min="7" max="7" width="9.875" style="12" customWidth="1"/>
    <col min="8" max="8" width="9.75" style="12" customWidth="1"/>
    <col min="9" max="32" width="9" style="1"/>
    <col min="33" max="16384" width="8.8" style="1"/>
  </cols>
  <sheetData>
    <row r="1" spans="1:1">
      <c r="A1" s="1" t="s">
        <v>84</v>
      </c>
    </row>
    <row r="2" ht="41.25" customHeight="1" spans="1:8">
      <c r="A2" s="13" t="s">
        <v>85</v>
      </c>
      <c r="B2" s="13"/>
      <c r="C2" s="13"/>
      <c r="D2" s="13"/>
      <c r="E2" s="13"/>
      <c r="F2" s="13"/>
      <c r="G2" s="13"/>
      <c r="H2" s="13"/>
    </row>
    <row r="3" ht="19.5" customHeight="1" spans="1:8">
      <c r="A3" s="14"/>
      <c r="G3" s="15" t="s">
        <v>57</v>
      </c>
      <c r="H3" s="15"/>
    </row>
    <row r="4" s="11" customFormat="1" ht="47.25" customHeight="1" spans="1:8">
      <c r="A4" s="16" t="s">
        <v>58</v>
      </c>
      <c r="B4" s="17" t="s">
        <v>77</v>
      </c>
      <c r="C4" s="17" t="s">
        <v>86</v>
      </c>
      <c r="D4" s="17" t="s">
        <v>79</v>
      </c>
      <c r="E4" s="16" t="s">
        <v>58</v>
      </c>
      <c r="F4" s="17" t="s">
        <v>77</v>
      </c>
      <c r="G4" s="17" t="s">
        <v>86</v>
      </c>
      <c r="H4" s="17" t="s">
        <v>79</v>
      </c>
    </row>
    <row r="5" s="11" customFormat="1" ht="24.95" customHeight="1" spans="1:8">
      <c r="A5" s="18" t="s">
        <v>59</v>
      </c>
      <c r="B5" s="19">
        <v>1318.8</v>
      </c>
      <c r="C5" s="20">
        <v>584.89</v>
      </c>
      <c r="D5" s="21">
        <v>1.2548</v>
      </c>
      <c r="E5" s="18" t="s">
        <v>60</v>
      </c>
      <c r="F5" s="19">
        <v>1524.71</v>
      </c>
      <c r="G5" s="20">
        <v>92.94</v>
      </c>
      <c r="H5" s="21">
        <f>(F5-G5)/G5*100%</f>
        <v>15.4053152571552</v>
      </c>
    </row>
    <row r="6" ht="24.95" customHeight="1" spans="1:8">
      <c r="A6" s="22" t="s">
        <v>61</v>
      </c>
      <c r="B6" s="19">
        <v>1318.8</v>
      </c>
      <c r="C6" s="20">
        <v>584.89</v>
      </c>
      <c r="D6" s="21">
        <v>1.2548</v>
      </c>
      <c r="E6" s="22" t="s">
        <v>62</v>
      </c>
      <c r="F6" s="23"/>
      <c r="G6" s="24"/>
      <c r="H6" s="25"/>
    </row>
    <row r="7" ht="24.95" customHeight="1" spans="1:8">
      <c r="A7" s="22"/>
      <c r="B7" s="26"/>
      <c r="C7" s="27"/>
      <c r="D7" s="28"/>
      <c r="E7" s="22" t="s">
        <v>63</v>
      </c>
      <c r="F7" s="23"/>
      <c r="G7" s="24"/>
      <c r="H7" s="25"/>
    </row>
    <row r="8" ht="24.95" customHeight="1" spans="1:8">
      <c r="A8" s="22"/>
      <c r="B8" s="26"/>
      <c r="C8" s="27"/>
      <c r="D8" s="29"/>
      <c r="E8" s="22" t="s">
        <v>64</v>
      </c>
      <c r="F8" s="19">
        <v>1524.71</v>
      </c>
      <c r="G8" s="20">
        <v>92.94</v>
      </c>
      <c r="H8" s="21">
        <f>(F8-G8)/G8</f>
        <v>15.4053152571552</v>
      </c>
    </row>
    <row r="9" ht="24.95" customHeight="1" spans="1:8">
      <c r="A9" s="22"/>
      <c r="B9" s="20"/>
      <c r="C9" s="27"/>
      <c r="D9" s="29"/>
      <c r="E9" s="22" t="s">
        <v>65</v>
      </c>
      <c r="F9" s="23"/>
      <c r="G9" s="24"/>
      <c r="H9" s="21"/>
    </row>
    <row r="10" ht="24.95" customHeight="1" spans="1:8">
      <c r="A10" s="22"/>
      <c r="B10" s="20"/>
      <c r="C10" s="27"/>
      <c r="D10" s="29"/>
      <c r="E10" s="22" t="s">
        <v>66</v>
      </c>
      <c r="F10" s="23"/>
      <c r="G10" s="24"/>
      <c r="H10" s="21"/>
    </row>
    <row r="11" ht="24.95" customHeight="1" spans="1:8">
      <c r="A11" s="30"/>
      <c r="B11" s="31"/>
      <c r="C11" s="27"/>
      <c r="D11" s="29"/>
      <c r="E11" s="22" t="s">
        <v>67</v>
      </c>
      <c r="F11" s="23"/>
      <c r="G11" s="24"/>
      <c r="H11" s="21"/>
    </row>
    <row r="12" ht="24.95" customHeight="1" spans="1:8">
      <c r="A12" s="22"/>
      <c r="B12" s="20"/>
      <c r="C12" s="27"/>
      <c r="D12" s="29"/>
      <c r="E12" s="22" t="s">
        <v>68</v>
      </c>
      <c r="F12" s="23"/>
      <c r="G12" s="32"/>
      <c r="H12" s="21"/>
    </row>
    <row r="13" ht="24.95" customHeight="1" spans="1:8">
      <c r="A13" s="33" t="s">
        <v>69</v>
      </c>
      <c r="B13" s="34"/>
      <c r="C13" s="35"/>
      <c r="D13" s="29"/>
      <c r="E13" s="22" t="s">
        <v>70</v>
      </c>
      <c r="F13" s="23"/>
      <c r="G13" s="20"/>
      <c r="H13" s="21"/>
    </row>
    <row r="14" ht="24.95" customHeight="1" spans="1:8">
      <c r="A14" s="33" t="s">
        <v>87</v>
      </c>
      <c r="B14" s="36">
        <v>205.91</v>
      </c>
      <c r="C14" s="20">
        <v>0</v>
      </c>
      <c r="D14" s="29">
        <v>1</v>
      </c>
      <c r="E14" s="18" t="s">
        <v>72</v>
      </c>
      <c r="F14" s="19">
        <f>F5</f>
        <v>1524.71</v>
      </c>
      <c r="G14" s="20">
        <f>G5</f>
        <v>92.94</v>
      </c>
      <c r="H14" s="21">
        <f>(F14-G14)/G14</f>
        <v>15.4053152571552</v>
      </c>
    </row>
    <row r="15" ht="24.95" customHeight="1" spans="1:8">
      <c r="A15" s="33" t="s">
        <v>73</v>
      </c>
      <c r="B15" s="19">
        <f>B5+B14</f>
        <v>1524.71</v>
      </c>
      <c r="C15" s="20">
        <v>584.89</v>
      </c>
      <c r="D15" s="21">
        <f>(B15-C15)/C15*100%</f>
        <v>1.60683205389048</v>
      </c>
      <c r="E15" s="18" t="s">
        <v>74</v>
      </c>
      <c r="F15" s="34"/>
      <c r="G15" s="37"/>
      <c r="H15" s="38"/>
    </row>
    <row r="16" ht="30" customHeight="1" spans="1:8">
      <c r="A16" s="39"/>
      <c r="B16" s="40"/>
      <c r="C16" s="40"/>
      <c r="D16" s="39"/>
      <c r="E16" s="39"/>
      <c r="F16" s="40"/>
      <c r="G16" s="40"/>
      <c r="H16" s="40"/>
    </row>
  </sheetData>
  <mergeCells count="2">
    <mergeCell ref="A2:H2"/>
    <mergeCell ref="G3:H3"/>
  </mergeCells>
  <printOptions horizontalCentered="1"/>
  <pageMargins left="0" right="0" top="0.984251968503937" bottom="0.984251968503937" header="0.511811023622047" footer="0.511811023622047"/>
  <pageSetup paperSize="9" orientation="landscape" horizontalDpi="600"/>
  <headerFooter alignWithMargins="0" scaleWithDoc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2"/>
  <sheetViews>
    <sheetView topLeftCell="A3" workbookViewId="0">
      <selection activeCell="G18" sqref="G18"/>
    </sheetView>
  </sheetViews>
  <sheetFormatPr defaultColWidth="9" defaultRowHeight="15.6"/>
  <cols>
    <col min="9" max="9" width="15.625" customWidth="1"/>
  </cols>
  <sheetData>
    <row r="1" spans="1:9">
      <c r="A1" s="1" t="s">
        <v>88</v>
      </c>
      <c r="B1" s="1"/>
      <c r="C1" s="1"/>
      <c r="D1" s="2"/>
      <c r="E1" s="1"/>
      <c r="F1" s="1"/>
      <c r="G1" s="1"/>
      <c r="H1" s="1"/>
      <c r="I1" s="1"/>
    </row>
    <row r="2" ht="22.2" spans="1:13">
      <c r="A2" s="3" t="s">
        <v>89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28.2" spans="1:13">
      <c r="A3" s="4"/>
      <c r="B3" s="4"/>
      <c r="C3" s="5"/>
      <c r="D3" s="6"/>
      <c r="E3" s="5"/>
      <c r="F3" s="5"/>
      <c r="G3" s="5"/>
      <c r="H3" s="1"/>
      <c r="M3" s="10" t="s">
        <v>2</v>
      </c>
    </row>
    <row r="4" ht="42" customHeight="1" spans="1:13">
      <c r="A4" s="7" t="s">
        <v>90</v>
      </c>
      <c r="B4" s="7" t="s">
        <v>91</v>
      </c>
      <c r="C4" s="8" t="s">
        <v>92</v>
      </c>
      <c r="D4" s="8" t="s">
        <v>93</v>
      </c>
      <c r="E4" s="8" t="s">
        <v>94</v>
      </c>
      <c r="F4" s="8" t="s">
        <v>95</v>
      </c>
      <c r="G4" s="8" t="s">
        <v>96</v>
      </c>
      <c r="H4" s="7" t="s">
        <v>97</v>
      </c>
      <c r="I4" s="7"/>
      <c r="J4" s="7"/>
      <c r="K4" s="7"/>
      <c r="L4" s="7"/>
      <c r="M4" s="8" t="s">
        <v>98</v>
      </c>
    </row>
    <row r="5" spans="1:13">
      <c r="A5" s="7"/>
      <c r="B5" s="7"/>
      <c r="C5" s="8"/>
      <c r="D5" s="8"/>
      <c r="E5" s="8"/>
      <c r="F5" s="8"/>
      <c r="G5" s="8"/>
      <c r="H5" s="7" t="s">
        <v>99</v>
      </c>
      <c r="I5" s="8" t="s">
        <v>100</v>
      </c>
      <c r="J5" s="8" t="s">
        <v>101</v>
      </c>
      <c r="K5" s="8" t="s">
        <v>102</v>
      </c>
      <c r="L5" s="8" t="s">
        <v>103</v>
      </c>
      <c r="M5" s="7"/>
    </row>
    <row r="6" ht="48" customHeight="1" spans="1:13">
      <c r="A6" s="7"/>
      <c r="B6" s="7"/>
      <c r="C6" s="8"/>
      <c r="D6" s="8"/>
      <c r="E6" s="8"/>
      <c r="F6" s="8"/>
      <c r="G6" s="8"/>
      <c r="H6" s="7"/>
      <c r="I6" s="8"/>
      <c r="J6" s="8"/>
      <c r="K6" s="8"/>
      <c r="L6" s="8"/>
      <c r="M6" s="7"/>
    </row>
    <row r="7" spans="1:13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13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1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1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1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1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1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1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1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1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1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1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1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1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</sheetData>
  <mergeCells count="15">
    <mergeCell ref="A2:M2"/>
    <mergeCell ref="H4:L4"/>
    <mergeCell ref="A4:A6"/>
    <mergeCell ref="B4:B6"/>
    <mergeCell ref="C4:C6"/>
    <mergeCell ref="D4:D6"/>
    <mergeCell ref="E4:E6"/>
    <mergeCell ref="F4:F6"/>
    <mergeCell ref="G4:G6"/>
    <mergeCell ref="H5:H6"/>
    <mergeCell ref="I5:I6"/>
    <mergeCell ref="J5:J6"/>
    <mergeCell ref="K5:K6"/>
    <mergeCell ref="L5:L6"/>
    <mergeCell ref="M4:M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23年一般公共预算收支执行</vt:lpstr>
      <vt:lpstr>23年政府性基金收支执行</vt:lpstr>
      <vt:lpstr>2024年一般公共预算草案</vt:lpstr>
      <vt:lpstr>24年政府性基金预算草案</vt:lpstr>
      <vt:lpstr>政府投资项目预算情况表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冰封de绝恋</cp:lastModifiedBy>
  <dcterms:created xsi:type="dcterms:W3CDTF">1996-12-18T09:32:00Z</dcterms:created>
  <cp:lastPrinted>2023-03-03T11:11:00Z</cp:lastPrinted>
  <dcterms:modified xsi:type="dcterms:W3CDTF">2024-06-04T00:35:58Z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F9661D8A146840DC85C501508547038E</vt:lpwstr>
  </property>
</Properties>
</file>